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930"/>
  </bookViews>
  <sheets>
    <sheet name="Auswertung - Start" sheetId="2" r:id="rId1"/>
    <sheet name="Auswertung - Detail" sheetId="10" r:id="rId2"/>
    <sheet name="Diagrammberechnung" sheetId="9" state="hidden" r:id="rId3"/>
    <sheet name="1. Stress" sheetId="1" r:id="rId4"/>
    <sheet name="2. Psychische Ermüdung" sheetId="4" r:id="rId5"/>
    <sheet name="3. Monotonie" sheetId="5" r:id="rId6"/>
    <sheet name="4. Psychische Sättigung" sheetId="6" r:id="rId7"/>
    <sheet name="5. Emotionale Erschöpfung" sheetId="7" r:id="rId8"/>
  </sheets>
  <calcPr calcId="125725"/>
</workbook>
</file>

<file path=xl/calcChain.xml><?xml version="1.0" encoding="utf-8"?>
<calcChain xmlns="http://schemas.openxmlformats.org/spreadsheetml/2006/main">
  <c r="A1" i="10"/>
  <c r="H5"/>
  <c r="G4"/>
  <c r="D4"/>
  <c r="F3"/>
  <c r="A3"/>
  <c r="A2"/>
  <c r="E5"/>
  <c r="B42" i="9"/>
  <c r="C42"/>
  <c r="A42"/>
  <c r="H22"/>
  <c r="I22"/>
  <c r="G22"/>
  <c r="B22"/>
  <c r="C22"/>
  <c r="A22"/>
  <c r="H2"/>
  <c r="I2"/>
  <c r="G2"/>
  <c r="B2"/>
  <c r="C2"/>
  <c r="A2"/>
  <c r="C2" i="4"/>
  <c r="D8" i="2" s="1"/>
  <c r="C17" i="7"/>
  <c r="E17" s="1"/>
  <c r="B58" i="9" s="1"/>
  <c r="E58" s="1"/>
  <c r="C16" i="7"/>
  <c r="D16" s="1"/>
  <c r="A57" i="9" s="1"/>
  <c r="F57" s="1"/>
  <c r="C15" i="7"/>
  <c r="D15" s="1"/>
  <c r="A56" i="9" s="1"/>
  <c r="F56" s="1"/>
  <c r="C14" i="7"/>
  <c r="E14" s="1"/>
  <c r="B55" i="9" s="1"/>
  <c r="E55" s="1"/>
  <c r="C13" i="7"/>
  <c r="D13" s="1"/>
  <c r="A54" i="9" s="1"/>
  <c r="F54" s="1"/>
  <c r="C12" i="7"/>
  <c r="E12" s="1"/>
  <c r="B53" i="9" s="1"/>
  <c r="E53" s="1"/>
  <c r="C11" i="7"/>
  <c r="D11" s="1"/>
  <c r="A52" i="9" s="1"/>
  <c r="F52" s="1"/>
  <c r="C10" i="7"/>
  <c r="D10" s="1"/>
  <c r="A51" i="9" s="1"/>
  <c r="F51" s="1"/>
  <c r="C9" i="7"/>
  <c r="E9" s="1"/>
  <c r="B50" i="9" s="1"/>
  <c r="E50" s="1"/>
  <c r="C8" i="7"/>
  <c r="D8" s="1"/>
  <c r="A49" i="9" s="1"/>
  <c r="F49" s="1"/>
  <c r="C7" i="7"/>
  <c r="E7" s="1"/>
  <c r="B48" i="9" s="1"/>
  <c r="E48" s="1"/>
  <c r="C6" i="7"/>
  <c r="D6" s="1"/>
  <c r="A47" i="9" s="1"/>
  <c r="F47" s="1"/>
  <c r="C5" i="7"/>
  <c r="E5" s="1"/>
  <c r="B46" i="9" s="1"/>
  <c r="E46" s="1"/>
  <c r="C4" i="7"/>
  <c r="D4" s="1"/>
  <c r="A45" i="9" s="1"/>
  <c r="F45" s="1"/>
  <c r="C3" i="7"/>
  <c r="E3" s="1"/>
  <c r="B44" i="9" s="1"/>
  <c r="E44" s="1"/>
  <c r="C2" i="7"/>
  <c r="F2" s="1"/>
  <c r="C43" i="9" s="1"/>
  <c r="D43" s="1"/>
  <c r="C17" i="6"/>
  <c r="D17" s="1"/>
  <c r="G38" i="9" s="1"/>
  <c r="L38" s="1"/>
  <c r="C16" i="6"/>
  <c r="E16" s="1"/>
  <c r="H37" i="9" s="1"/>
  <c r="K37" s="1"/>
  <c r="C15" i="6"/>
  <c r="D15" s="1"/>
  <c r="G36" i="9" s="1"/>
  <c r="L36" s="1"/>
  <c r="C14" i="6"/>
  <c r="E14" s="1"/>
  <c r="H35" i="9" s="1"/>
  <c r="K35" s="1"/>
  <c r="C13" i="6"/>
  <c r="D13" s="1"/>
  <c r="G34" i="9" s="1"/>
  <c r="L34" s="1"/>
  <c r="C12" i="6"/>
  <c r="E12" s="1"/>
  <c r="H33" i="9" s="1"/>
  <c r="K33" s="1"/>
  <c r="C11" i="6"/>
  <c r="D11" s="1"/>
  <c r="G32" i="9" s="1"/>
  <c r="L32" s="1"/>
  <c r="C10" i="6"/>
  <c r="E10" s="1"/>
  <c r="H31" i="9" s="1"/>
  <c r="K31" s="1"/>
  <c r="C9" i="6"/>
  <c r="D9" s="1"/>
  <c r="G30" i="9" s="1"/>
  <c r="L30" s="1"/>
  <c r="C8" i="6"/>
  <c r="E8" s="1"/>
  <c r="H29" i="9" s="1"/>
  <c r="K29" s="1"/>
  <c r="C7" i="6"/>
  <c r="D7" s="1"/>
  <c r="G28" i="9" s="1"/>
  <c r="L28" s="1"/>
  <c r="C6" i="6"/>
  <c r="E6" s="1"/>
  <c r="H27" i="9" s="1"/>
  <c r="K27" s="1"/>
  <c r="C5" i="6"/>
  <c r="D5" s="1"/>
  <c r="G26" i="9" s="1"/>
  <c r="L26" s="1"/>
  <c r="C4" i="6"/>
  <c r="E4" s="1"/>
  <c r="H25" i="9" s="1"/>
  <c r="K25" s="1"/>
  <c r="C3" i="6"/>
  <c r="D3" s="1"/>
  <c r="G24" i="9" s="1"/>
  <c r="L24" s="1"/>
  <c r="C2" i="6"/>
  <c r="E2" s="1"/>
  <c r="H23" i="9" s="1"/>
  <c r="K23" s="1"/>
  <c r="C17" i="5"/>
  <c r="D17" s="1"/>
  <c r="A38" i="9" s="1"/>
  <c r="F38" s="1"/>
  <c r="C16" i="5"/>
  <c r="E16" s="1"/>
  <c r="B37" i="9" s="1"/>
  <c r="E37" s="1"/>
  <c r="C15" i="5"/>
  <c r="D15" s="1"/>
  <c r="A36" i="9" s="1"/>
  <c r="F36" s="1"/>
  <c r="C14" i="5"/>
  <c r="E14" s="1"/>
  <c r="B35" i="9" s="1"/>
  <c r="E35" s="1"/>
  <c r="C13" i="5"/>
  <c r="D13" s="1"/>
  <c r="A34" i="9" s="1"/>
  <c r="F34" s="1"/>
  <c r="C12" i="5"/>
  <c r="E12" s="1"/>
  <c r="B33" i="9" s="1"/>
  <c r="E33" s="1"/>
  <c r="C11" i="5"/>
  <c r="D11" s="1"/>
  <c r="A32" i="9" s="1"/>
  <c r="F32" s="1"/>
  <c r="C10" i="5"/>
  <c r="E10" s="1"/>
  <c r="B31" i="9" s="1"/>
  <c r="E31" s="1"/>
  <c r="C9" i="5"/>
  <c r="D9" s="1"/>
  <c r="A30" i="9" s="1"/>
  <c r="F30" s="1"/>
  <c r="C8" i="5"/>
  <c r="E8" s="1"/>
  <c r="B29" i="9" s="1"/>
  <c r="E29" s="1"/>
  <c r="C7" i="5"/>
  <c r="D7" s="1"/>
  <c r="A28" i="9" s="1"/>
  <c r="F28" s="1"/>
  <c r="C6" i="5"/>
  <c r="E6" s="1"/>
  <c r="B27" i="9" s="1"/>
  <c r="E27" s="1"/>
  <c r="C5" i="5"/>
  <c r="D5" s="1"/>
  <c r="A26" i="9" s="1"/>
  <c r="F26" s="1"/>
  <c r="C4" i="5"/>
  <c r="E4" s="1"/>
  <c r="B25" i="9" s="1"/>
  <c r="E25" s="1"/>
  <c r="C3" i="5"/>
  <c r="D3" s="1"/>
  <c r="A24" i="9" s="1"/>
  <c r="F24" s="1"/>
  <c r="C2" i="5"/>
  <c r="E2" s="1"/>
  <c r="B23" i="9" s="1"/>
  <c r="E23" s="1"/>
  <c r="C17" i="4"/>
  <c r="D17" s="1"/>
  <c r="G18" i="9" s="1"/>
  <c r="L18" s="1"/>
  <c r="C16" i="4"/>
  <c r="E16" s="1"/>
  <c r="H17" i="9" s="1"/>
  <c r="K17" s="1"/>
  <c r="C15" i="4"/>
  <c r="D15" s="1"/>
  <c r="G16" i="9" s="1"/>
  <c r="L16" s="1"/>
  <c r="C14" i="4"/>
  <c r="E14" s="1"/>
  <c r="H15" i="9" s="1"/>
  <c r="K15" s="1"/>
  <c r="C13" i="4"/>
  <c r="D13" s="1"/>
  <c r="G14" i="9" s="1"/>
  <c r="L14" s="1"/>
  <c r="C12" i="4"/>
  <c r="E12" s="1"/>
  <c r="H13" i="9" s="1"/>
  <c r="K13" s="1"/>
  <c r="C11" i="4"/>
  <c r="D11" s="1"/>
  <c r="G12" i="9" s="1"/>
  <c r="L12" s="1"/>
  <c r="C10" i="4"/>
  <c r="E10" s="1"/>
  <c r="H11" i="9" s="1"/>
  <c r="K11" s="1"/>
  <c r="C9" i="4"/>
  <c r="D9" s="1"/>
  <c r="G10" i="9" s="1"/>
  <c r="L10" s="1"/>
  <c r="C8" i="4"/>
  <c r="E8" s="1"/>
  <c r="H9" i="9" s="1"/>
  <c r="K9" s="1"/>
  <c r="C7" i="4"/>
  <c r="D7" s="1"/>
  <c r="G8" i="9" s="1"/>
  <c r="L8" s="1"/>
  <c r="C6" i="4"/>
  <c r="E6" s="1"/>
  <c r="H7" i="9" s="1"/>
  <c r="K7" s="1"/>
  <c r="C5" i="4"/>
  <c r="D5" s="1"/>
  <c r="G6" i="9" s="1"/>
  <c r="L6" s="1"/>
  <c r="C4" i="4"/>
  <c r="E4" s="1"/>
  <c r="H5" i="9" s="1"/>
  <c r="K5" s="1"/>
  <c r="C3" i="4"/>
  <c r="D3" s="1"/>
  <c r="G4" i="9" s="1"/>
  <c r="L4" s="1"/>
  <c r="C3" i="1"/>
  <c r="C9" i="2" s="1"/>
  <c r="C4" i="1"/>
  <c r="E4" s="1"/>
  <c r="B5" i="9" s="1"/>
  <c r="E5" s="1"/>
  <c r="C5" i="1"/>
  <c r="C11" i="2" s="1"/>
  <c r="C6" i="1"/>
  <c r="E6" s="1"/>
  <c r="B7" i="9" s="1"/>
  <c r="E7" s="1"/>
  <c r="C7" i="1"/>
  <c r="C13" i="2" s="1"/>
  <c r="C8" i="1"/>
  <c r="E8" s="1"/>
  <c r="B9" i="9" s="1"/>
  <c r="E9" s="1"/>
  <c r="C9" i="1"/>
  <c r="C15" i="2" s="1"/>
  <c r="C10" i="1"/>
  <c r="E10" s="1"/>
  <c r="B11" i="9" s="1"/>
  <c r="E11" s="1"/>
  <c r="C11" i="1"/>
  <c r="C17" i="2" s="1"/>
  <c r="C12" i="1"/>
  <c r="D12" s="1"/>
  <c r="A13" i="9" s="1"/>
  <c r="F13" s="1"/>
  <c r="C13" i="1"/>
  <c r="C19" i="2" s="1"/>
  <c r="C14" i="1"/>
  <c r="D14" s="1"/>
  <c r="A15" i="9" s="1"/>
  <c r="F15" s="1"/>
  <c r="C15" i="1"/>
  <c r="C21" i="2" s="1"/>
  <c r="C16" i="1"/>
  <c r="D16" s="1"/>
  <c r="A17" i="9" s="1"/>
  <c r="F17" s="1"/>
  <c r="C17" i="1"/>
  <c r="C23" i="2" s="1"/>
  <c r="C2" i="1"/>
  <c r="E2" s="1"/>
  <c r="B3" i="9" s="1"/>
  <c r="E3" s="1"/>
  <c r="H5" i="2"/>
  <c r="D8" i="10" l="1"/>
  <c r="F8"/>
  <c r="C9"/>
  <c r="E9"/>
  <c r="G9"/>
  <c r="D10"/>
  <c r="F10"/>
  <c r="C11"/>
  <c r="E11"/>
  <c r="G11"/>
  <c r="D12"/>
  <c r="F12"/>
  <c r="C13"/>
  <c r="E13"/>
  <c r="G13"/>
  <c r="D14"/>
  <c r="F14"/>
  <c r="C15"/>
  <c r="E15"/>
  <c r="G15"/>
  <c r="D16"/>
  <c r="F16"/>
  <c r="C17"/>
  <c r="E17"/>
  <c r="G17"/>
  <c r="D18"/>
  <c r="F18"/>
  <c r="C19"/>
  <c r="E19"/>
  <c r="G19"/>
  <c r="D20"/>
  <c r="F20"/>
  <c r="C21"/>
  <c r="E21"/>
  <c r="G21"/>
  <c r="D22"/>
  <c r="F22"/>
  <c r="C23"/>
  <c r="E23"/>
  <c r="G23"/>
  <c r="C8"/>
  <c r="E8"/>
  <c r="G8"/>
  <c r="D9"/>
  <c r="F9"/>
  <c r="C10"/>
  <c r="E10"/>
  <c r="G10"/>
  <c r="D11"/>
  <c r="F11"/>
  <c r="C12"/>
  <c r="E12"/>
  <c r="G12"/>
  <c r="D13"/>
  <c r="F13"/>
  <c r="C14"/>
  <c r="E14"/>
  <c r="G14"/>
  <c r="D15"/>
  <c r="F15"/>
  <c r="C16"/>
  <c r="E16"/>
  <c r="G16"/>
  <c r="D17"/>
  <c r="F17"/>
  <c r="C18"/>
  <c r="E18"/>
  <c r="G18"/>
  <c r="D19"/>
  <c r="F19"/>
  <c r="C20"/>
  <c r="E20"/>
  <c r="G20"/>
  <c r="D21"/>
  <c r="F21"/>
  <c r="C22"/>
  <c r="E22"/>
  <c r="G22"/>
  <c r="D23"/>
  <c r="F23"/>
  <c r="F17" i="1"/>
  <c r="C18" i="9" s="1"/>
  <c r="D18" s="1"/>
  <c r="D17" i="1"/>
  <c r="A18" i="9" s="1"/>
  <c r="F18" s="1"/>
  <c r="E16" i="1"/>
  <c r="B17" i="9" s="1"/>
  <c r="E17" s="1"/>
  <c r="F15" i="1"/>
  <c r="C16" i="9" s="1"/>
  <c r="D16" s="1"/>
  <c r="D15" i="1"/>
  <c r="A16" i="9" s="1"/>
  <c r="F16" s="1"/>
  <c r="E14" i="1"/>
  <c r="B15" i="9" s="1"/>
  <c r="E15" s="1"/>
  <c r="F13" i="1"/>
  <c r="C14" i="9" s="1"/>
  <c r="D14" s="1"/>
  <c r="D13" i="1"/>
  <c r="A14" i="9" s="1"/>
  <c r="F14" s="1"/>
  <c r="F20" s="1"/>
  <c r="E11" i="1"/>
  <c r="B12" i="9" s="1"/>
  <c r="E12" s="1"/>
  <c r="F10" i="1"/>
  <c r="C11" i="9" s="1"/>
  <c r="D11" s="1"/>
  <c r="D10" i="1"/>
  <c r="A11" i="9" s="1"/>
  <c r="F11" s="1"/>
  <c r="E9" i="1"/>
  <c r="B10" i="9" s="1"/>
  <c r="E10" s="1"/>
  <c r="F8" i="1"/>
  <c r="C9" i="9" s="1"/>
  <c r="D9" s="1"/>
  <c r="D8" i="1"/>
  <c r="A9" i="9" s="1"/>
  <c r="F9" s="1"/>
  <c r="E7" i="1"/>
  <c r="B8" i="9" s="1"/>
  <c r="E8" s="1"/>
  <c r="F6" i="1"/>
  <c r="C7" i="9" s="1"/>
  <c r="D7" s="1"/>
  <c r="D6" i="1"/>
  <c r="A7" i="9" s="1"/>
  <c r="F7" s="1"/>
  <c r="E5" i="1"/>
  <c r="B6" i="9" s="1"/>
  <c r="E6" s="1"/>
  <c r="F4" i="1"/>
  <c r="C5" i="9" s="1"/>
  <c r="D5" s="1"/>
  <c r="D4" i="1"/>
  <c r="A5" i="9" s="1"/>
  <c r="F5" s="1"/>
  <c r="E3" i="1"/>
  <c r="B4" i="9" s="1"/>
  <c r="E4" s="1"/>
  <c r="D2" i="4"/>
  <c r="G3" i="9" s="1"/>
  <c r="L3" s="1"/>
  <c r="F2" i="4"/>
  <c r="I3" i="9" s="1"/>
  <c r="J3" s="1"/>
  <c r="E17" i="4"/>
  <c r="H18" i="9" s="1"/>
  <c r="K18" s="1"/>
  <c r="F16" i="4"/>
  <c r="I17" i="9" s="1"/>
  <c r="J17" s="1"/>
  <c r="D16" i="4"/>
  <c r="G17" i="9" s="1"/>
  <c r="L17" s="1"/>
  <c r="E15" i="4"/>
  <c r="H16" i="9" s="1"/>
  <c r="K16" s="1"/>
  <c r="F14" i="4"/>
  <c r="I15" i="9" s="1"/>
  <c r="J15" s="1"/>
  <c r="D14" i="4"/>
  <c r="G15" i="9" s="1"/>
  <c r="L15" s="1"/>
  <c r="E13" i="4"/>
  <c r="H14" i="9" s="1"/>
  <c r="K14" s="1"/>
  <c r="K20" s="1"/>
  <c r="F12" i="4"/>
  <c r="I13" i="9" s="1"/>
  <c r="J13" s="1"/>
  <c r="D12" i="4"/>
  <c r="G13" i="9" s="1"/>
  <c r="L13" s="1"/>
  <c r="E11" i="4"/>
  <c r="H12" i="9" s="1"/>
  <c r="K12" s="1"/>
  <c r="F10" i="4"/>
  <c r="I11" i="9" s="1"/>
  <c r="J11" s="1"/>
  <c r="D10" i="4"/>
  <c r="G11" i="9" s="1"/>
  <c r="L11" s="1"/>
  <c r="E9" i="4"/>
  <c r="H10" i="9" s="1"/>
  <c r="K10" s="1"/>
  <c r="F8" i="4"/>
  <c r="I9" i="9" s="1"/>
  <c r="J9" s="1"/>
  <c r="D8" i="4"/>
  <c r="G9" i="9" s="1"/>
  <c r="L9" s="1"/>
  <c r="E7" i="4"/>
  <c r="H8" i="9" s="1"/>
  <c r="K8" s="1"/>
  <c r="F6" i="4"/>
  <c r="I7" i="9" s="1"/>
  <c r="J7" s="1"/>
  <c r="D6" i="4"/>
  <c r="G7" i="9" s="1"/>
  <c r="L7" s="1"/>
  <c r="E5" i="4"/>
  <c r="H6" i="9" s="1"/>
  <c r="K6" s="1"/>
  <c r="F4" i="4"/>
  <c r="I5" i="9" s="1"/>
  <c r="J5" s="1"/>
  <c r="D4" i="4"/>
  <c r="G5" i="9" s="1"/>
  <c r="L5" s="1"/>
  <c r="E3" i="4"/>
  <c r="H4" i="9" s="1"/>
  <c r="K4" s="1"/>
  <c r="D2" i="5"/>
  <c r="A23" i="9" s="1"/>
  <c r="F23" s="1"/>
  <c r="F2" i="5"/>
  <c r="C23" i="9" s="1"/>
  <c r="D23" s="1"/>
  <c r="E17" i="5"/>
  <c r="B38" i="9" s="1"/>
  <c r="E38" s="1"/>
  <c r="F16" i="5"/>
  <c r="C37" i="9" s="1"/>
  <c r="D37" s="1"/>
  <c r="D16" i="5"/>
  <c r="A37" i="9" s="1"/>
  <c r="F37" s="1"/>
  <c r="E15" i="5"/>
  <c r="B36" i="9" s="1"/>
  <c r="E36" s="1"/>
  <c r="F14" i="5"/>
  <c r="C35" i="9" s="1"/>
  <c r="D35" s="1"/>
  <c r="D14" i="5"/>
  <c r="A35" i="9" s="1"/>
  <c r="F35" s="1"/>
  <c r="E13" i="5"/>
  <c r="B34" i="9" s="1"/>
  <c r="E34" s="1"/>
  <c r="E40" s="1"/>
  <c r="F12" i="5"/>
  <c r="C33" i="9" s="1"/>
  <c r="D33" s="1"/>
  <c r="D12" i="5"/>
  <c r="A33" i="9" s="1"/>
  <c r="F33" s="1"/>
  <c r="E11" i="5"/>
  <c r="B32" i="9" s="1"/>
  <c r="E32" s="1"/>
  <c r="F10" i="5"/>
  <c r="C31" i="9" s="1"/>
  <c r="D31" s="1"/>
  <c r="D10" i="5"/>
  <c r="A31" i="9" s="1"/>
  <c r="F31" s="1"/>
  <c r="E9" i="5"/>
  <c r="B30" i="9" s="1"/>
  <c r="E30" s="1"/>
  <c r="F8" i="5"/>
  <c r="C29" i="9" s="1"/>
  <c r="D29" s="1"/>
  <c r="D8" i="5"/>
  <c r="A29" i="9" s="1"/>
  <c r="F29" s="1"/>
  <c r="E7" i="5"/>
  <c r="B28" i="9" s="1"/>
  <c r="E28" s="1"/>
  <c r="F6" i="5"/>
  <c r="C27" i="9" s="1"/>
  <c r="D27" s="1"/>
  <c r="D6" i="5"/>
  <c r="A27" i="9" s="1"/>
  <c r="F27" s="1"/>
  <c r="E5" i="5"/>
  <c r="B26" i="9" s="1"/>
  <c r="E26" s="1"/>
  <c r="F4" i="5"/>
  <c r="C25" i="9" s="1"/>
  <c r="D25" s="1"/>
  <c r="D4" i="5"/>
  <c r="A25" i="9" s="1"/>
  <c r="F25" s="1"/>
  <c r="E3" i="5"/>
  <c r="B24" i="9" s="1"/>
  <c r="E24" s="1"/>
  <c r="D2" i="6"/>
  <c r="G23" i="9" s="1"/>
  <c r="L23" s="1"/>
  <c r="F2" i="6"/>
  <c r="I23" i="9" s="1"/>
  <c r="J23" s="1"/>
  <c r="E17" i="6"/>
  <c r="H38" i="9" s="1"/>
  <c r="K38" s="1"/>
  <c r="F16" i="6"/>
  <c r="I37" i="9" s="1"/>
  <c r="J37" s="1"/>
  <c r="D16" i="6"/>
  <c r="G37" i="9" s="1"/>
  <c r="L37" s="1"/>
  <c r="E15" i="6"/>
  <c r="H36" i="9" s="1"/>
  <c r="K36" s="1"/>
  <c r="F14" i="6"/>
  <c r="I35" i="9" s="1"/>
  <c r="J35" s="1"/>
  <c r="D14" i="6"/>
  <c r="G35" i="9" s="1"/>
  <c r="L35" s="1"/>
  <c r="E13" i="6"/>
  <c r="H34" i="9" s="1"/>
  <c r="K34" s="1"/>
  <c r="K40" s="1"/>
  <c r="F12" i="6"/>
  <c r="I33" i="9" s="1"/>
  <c r="J33" s="1"/>
  <c r="D12" i="6"/>
  <c r="G33" i="9" s="1"/>
  <c r="L33" s="1"/>
  <c r="E11" i="6"/>
  <c r="H32" i="9" s="1"/>
  <c r="K32" s="1"/>
  <c r="F10" i="6"/>
  <c r="I31" i="9" s="1"/>
  <c r="J31" s="1"/>
  <c r="D10" i="6"/>
  <c r="G31" i="9" s="1"/>
  <c r="L31" s="1"/>
  <c r="E9" i="6"/>
  <c r="H30" i="9" s="1"/>
  <c r="K30" s="1"/>
  <c r="F8" i="6"/>
  <c r="I29" i="9" s="1"/>
  <c r="J29" s="1"/>
  <c r="D8" i="6"/>
  <c r="G29" i="9" s="1"/>
  <c r="L29" s="1"/>
  <c r="E7" i="6"/>
  <c r="H28" i="9" s="1"/>
  <c r="K28" s="1"/>
  <c r="F6" i="6"/>
  <c r="I27" i="9" s="1"/>
  <c r="J27" s="1"/>
  <c r="D6" i="6"/>
  <c r="G27" i="9" s="1"/>
  <c r="L27" s="1"/>
  <c r="E5" i="6"/>
  <c r="H26" i="9" s="1"/>
  <c r="K26" s="1"/>
  <c r="F4" i="6"/>
  <c r="I25" i="9" s="1"/>
  <c r="J25" s="1"/>
  <c r="D4" i="6"/>
  <c r="G25" i="9" s="1"/>
  <c r="L25" s="1"/>
  <c r="E3" i="6"/>
  <c r="H24" i="9" s="1"/>
  <c r="K24" s="1"/>
  <c r="F17" i="7"/>
  <c r="C58" i="9" s="1"/>
  <c r="D58" s="1"/>
  <c r="D17" i="7"/>
  <c r="A58" i="9" s="1"/>
  <c r="F58" s="1"/>
  <c r="E16" i="7"/>
  <c r="B57" i="9" s="1"/>
  <c r="E57" s="1"/>
  <c r="F14" i="7"/>
  <c r="C55" i="9" s="1"/>
  <c r="D55" s="1"/>
  <c r="D14" i="7"/>
  <c r="A55" i="9" s="1"/>
  <c r="F55" s="1"/>
  <c r="E13" i="7"/>
  <c r="B54" i="9" s="1"/>
  <c r="E54" s="1"/>
  <c r="F12" i="7"/>
  <c r="C53" i="9" s="1"/>
  <c r="D53" s="1"/>
  <c r="D12" i="7"/>
  <c r="A53" i="9" s="1"/>
  <c r="F53" s="1"/>
  <c r="E11" i="7"/>
  <c r="B52" i="9" s="1"/>
  <c r="E52" s="1"/>
  <c r="F9" i="7"/>
  <c r="C50" i="9" s="1"/>
  <c r="D50" s="1"/>
  <c r="D9" i="7"/>
  <c r="A50" i="9" s="1"/>
  <c r="F50" s="1"/>
  <c r="E8" i="7"/>
  <c r="B49" i="9" s="1"/>
  <c r="E49" s="1"/>
  <c r="F7" i="7"/>
  <c r="C48" i="9" s="1"/>
  <c r="D48" s="1"/>
  <c r="D7" i="7"/>
  <c r="A48" i="9" s="1"/>
  <c r="F48" s="1"/>
  <c r="E6" i="7"/>
  <c r="B47" i="9" s="1"/>
  <c r="E47" s="1"/>
  <c r="F5" i="7"/>
  <c r="C46" i="9" s="1"/>
  <c r="D46" s="1"/>
  <c r="D5" i="7"/>
  <c r="A46" i="9" s="1"/>
  <c r="F46" s="1"/>
  <c r="E4" i="7"/>
  <c r="B45" i="9" s="1"/>
  <c r="E45" s="1"/>
  <c r="F3" i="7"/>
  <c r="C44" i="9" s="1"/>
  <c r="D44" s="1"/>
  <c r="D3" i="7"/>
  <c r="A44" i="9" s="1"/>
  <c r="F44" s="1"/>
  <c r="E17" i="1"/>
  <c r="B18" i="9" s="1"/>
  <c r="E18" s="1"/>
  <c r="F16" i="1"/>
  <c r="C17" i="9" s="1"/>
  <c r="D17" s="1"/>
  <c r="E15" i="1"/>
  <c r="B16" i="9" s="1"/>
  <c r="E16" s="1"/>
  <c r="F14" i="1"/>
  <c r="C15" i="9" s="1"/>
  <c r="D15" s="1"/>
  <c r="E13" i="1"/>
  <c r="B14" i="9" s="1"/>
  <c r="E14" s="1"/>
  <c r="F11" i="1"/>
  <c r="C12" i="9" s="1"/>
  <c r="D12" s="1"/>
  <c r="D11" i="1"/>
  <c r="A12" i="9" s="1"/>
  <c r="F12" s="1"/>
  <c r="F9" i="1"/>
  <c r="C10" i="9" s="1"/>
  <c r="D10" s="1"/>
  <c r="D9" i="1"/>
  <c r="A10" i="9" s="1"/>
  <c r="F10" s="1"/>
  <c r="F7" i="1"/>
  <c r="C8" i="9" s="1"/>
  <c r="D8" s="1"/>
  <c r="D7" i="1"/>
  <c r="A8" i="9" s="1"/>
  <c r="F8" s="1"/>
  <c r="F5" i="1"/>
  <c r="C6" i="9" s="1"/>
  <c r="D6" s="1"/>
  <c r="D5" i="1"/>
  <c r="A6" i="9" s="1"/>
  <c r="F6" s="1"/>
  <c r="F3" i="1"/>
  <c r="C4" i="9" s="1"/>
  <c r="D4" s="1"/>
  <c r="D3" i="1"/>
  <c r="A4" i="9" s="1"/>
  <c r="F4" s="1"/>
  <c r="E2" i="4"/>
  <c r="H3" i="9" s="1"/>
  <c r="K3" s="1"/>
  <c r="K19" s="1"/>
  <c r="F17" i="4"/>
  <c r="I18" i="9" s="1"/>
  <c r="J18" s="1"/>
  <c r="F15" i="4"/>
  <c r="I16" i="9" s="1"/>
  <c r="J16" s="1"/>
  <c r="F13" i="4"/>
  <c r="I14" i="9" s="1"/>
  <c r="J14" s="1"/>
  <c r="F11" i="4"/>
  <c r="I12" i="9" s="1"/>
  <c r="J12" s="1"/>
  <c r="F9" i="4"/>
  <c r="I10" i="9" s="1"/>
  <c r="J10" s="1"/>
  <c r="F7" i="4"/>
  <c r="I8" i="9" s="1"/>
  <c r="J8" s="1"/>
  <c r="F5" i="4"/>
  <c r="I6" i="9" s="1"/>
  <c r="J6" s="1"/>
  <c r="F3" i="4"/>
  <c r="I4" i="9" s="1"/>
  <c r="J4" s="1"/>
  <c r="F17" i="5"/>
  <c r="C38" i="9" s="1"/>
  <c r="D38" s="1"/>
  <c r="F15" i="5"/>
  <c r="C36" i="9" s="1"/>
  <c r="D36" s="1"/>
  <c r="F13" i="5"/>
  <c r="C34" i="9" s="1"/>
  <c r="D34" s="1"/>
  <c r="F11" i="5"/>
  <c r="C32" i="9" s="1"/>
  <c r="D32" s="1"/>
  <c r="F9" i="5"/>
  <c r="C30" i="9" s="1"/>
  <c r="D30" s="1"/>
  <c r="F7" i="5"/>
  <c r="C28" i="9" s="1"/>
  <c r="D28" s="1"/>
  <c r="F5" i="5"/>
  <c r="C26" i="9" s="1"/>
  <c r="D26" s="1"/>
  <c r="F3" i="5"/>
  <c r="C24" i="9" s="1"/>
  <c r="D24" s="1"/>
  <c r="F17" i="6"/>
  <c r="I38" i="9" s="1"/>
  <c r="J38" s="1"/>
  <c r="F15" i="6"/>
  <c r="I36" i="9" s="1"/>
  <c r="J36" s="1"/>
  <c r="F13" i="6"/>
  <c r="I34" i="9" s="1"/>
  <c r="J34" s="1"/>
  <c r="F11" i="6"/>
  <c r="I32" i="9" s="1"/>
  <c r="J32" s="1"/>
  <c r="F9" i="6"/>
  <c r="I30" i="9" s="1"/>
  <c r="J30" s="1"/>
  <c r="F7" i="6"/>
  <c r="I28" i="9" s="1"/>
  <c r="J28" s="1"/>
  <c r="F5" i="6"/>
  <c r="I26" i="9" s="1"/>
  <c r="J26" s="1"/>
  <c r="F3" i="6"/>
  <c r="I24" i="9" s="1"/>
  <c r="J24" s="1"/>
  <c r="F16" i="7"/>
  <c r="C57" i="9" s="1"/>
  <c r="D57" s="1"/>
  <c r="F13" i="7"/>
  <c r="C54" i="9" s="1"/>
  <c r="D54" s="1"/>
  <c r="F11" i="7"/>
  <c r="C52" i="9" s="1"/>
  <c r="D52" s="1"/>
  <c r="F8" i="7"/>
  <c r="C49" i="9" s="1"/>
  <c r="D49" s="1"/>
  <c r="F6" i="7"/>
  <c r="C47" i="9" s="1"/>
  <c r="D47" s="1"/>
  <c r="F4" i="7"/>
  <c r="C45" i="9" s="1"/>
  <c r="D45" s="1"/>
  <c r="E15" i="7"/>
  <c r="B56" i="9" s="1"/>
  <c r="E56" s="1"/>
  <c r="F15" i="7"/>
  <c r="C56" i="9" s="1"/>
  <c r="D56" s="1"/>
  <c r="E10" i="7"/>
  <c r="B51" i="9" s="1"/>
  <c r="E51" s="1"/>
  <c r="F10" i="7"/>
  <c r="C51" i="9" s="1"/>
  <c r="D51" s="1"/>
  <c r="E2" i="7"/>
  <c r="B43" i="9" s="1"/>
  <c r="E43" s="1"/>
  <c r="D2" i="7"/>
  <c r="A43" i="9" s="1"/>
  <c r="F43" s="1"/>
  <c r="E12" i="1"/>
  <c r="B13" i="9" s="1"/>
  <c r="E13" s="1"/>
  <c r="E20" s="1"/>
  <c r="F12" i="1"/>
  <c r="C13" i="9" s="1"/>
  <c r="D13" s="1"/>
  <c r="D20" s="1"/>
  <c r="F2" i="1"/>
  <c r="C3" i="9" s="1"/>
  <c r="D3" s="1"/>
  <c r="D19" s="1"/>
  <c r="D2" i="1"/>
  <c r="A3" i="9" s="1"/>
  <c r="F3" s="1"/>
  <c r="F19" s="1"/>
  <c r="C22" i="2"/>
  <c r="C18"/>
  <c r="C14"/>
  <c r="C10"/>
  <c r="F23"/>
  <c r="E17"/>
  <c r="C20"/>
  <c r="C16"/>
  <c r="C12"/>
  <c r="F19"/>
  <c r="G10"/>
  <c r="F20"/>
  <c r="F14"/>
  <c r="F21"/>
  <c r="G19"/>
  <c r="F17"/>
  <c r="F15"/>
  <c r="F13"/>
  <c r="E9"/>
  <c r="G23"/>
  <c r="G22"/>
  <c r="G21"/>
  <c r="G20"/>
  <c r="G18"/>
  <c r="G17"/>
  <c r="G16"/>
  <c r="G15"/>
  <c r="G14"/>
  <c r="G13"/>
  <c r="G12"/>
  <c r="G11"/>
  <c r="G9"/>
  <c r="G8"/>
  <c r="F22"/>
  <c r="F18"/>
  <c r="F16"/>
  <c r="F12"/>
  <c r="F11"/>
  <c r="F10"/>
  <c r="F9"/>
  <c r="F8"/>
  <c r="E8"/>
  <c r="E10"/>
  <c r="E11"/>
  <c r="E12"/>
  <c r="E13"/>
  <c r="E14"/>
  <c r="E15"/>
  <c r="E16"/>
  <c r="E18"/>
  <c r="E19"/>
  <c r="E20"/>
  <c r="E21"/>
  <c r="E22"/>
  <c r="E23"/>
  <c r="D23"/>
  <c r="D22"/>
  <c r="D21"/>
  <c r="D20"/>
  <c r="D19"/>
  <c r="D18"/>
  <c r="D17"/>
  <c r="D16"/>
  <c r="D15"/>
  <c r="D14"/>
  <c r="D13"/>
  <c r="D12"/>
  <c r="D11"/>
  <c r="D10"/>
  <c r="D9"/>
  <c r="C8"/>
  <c r="F59" i="9" l="1"/>
  <c r="K39"/>
  <c r="E39"/>
  <c r="E19"/>
  <c r="F60"/>
  <c r="L40"/>
  <c r="L39"/>
  <c r="F40"/>
  <c r="F39"/>
  <c r="L20"/>
  <c r="L19"/>
  <c r="J40"/>
  <c r="J39"/>
  <c r="D40"/>
  <c r="D39"/>
  <c r="J20"/>
  <c r="J19"/>
  <c r="D60"/>
  <c r="E60"/>
  <c r="D59"/>
  <c r="E59"/>
</calcChain>
</file>

<file path=xl/comments1.xml><?xml version="1.0" encoding="utf-8"?>
<comments xmlns="http://schemas.openxmlformats.org/spreadsheetml/2006/main">
  <authors>
    <author>Lutz Lehmann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entsprechenden Daten einfügen!</t>
        </r>
      </text>
    </comment>
    <comment ref="A3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entsprechenden Daten einfügen!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entsprechenden Daten einfügen!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entsprechenden Daten einfügen!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entsprechenden Daten einfügen!</t>
        </r>
      </text>
    </comment>
  </commentList>
</comments>
</file>

<file path=xl/comments2.xml><?xml version="1.0" encoding="utf-8"?>
<comments xmlns="http://schemas.openxmlformats.org/spreadsheetml/2006/main">
  <authors>
    <author>Lutz Lehmann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In die Zellen B2 bis B17 werden die ausgezählten Antworten eingetragen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</commentList>
</comments>
</file>

<file path=xl/comments3.xml><?xml version="1.0" encoding="utf-8"?>
<comments xmlns="http://schemas.openxmlformats.org/spreadsheetml/2006/main">
  <authors>
    <author>Lutz Lehmann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In die Zellen B2 bis B17 werden die ausgezählten Antworten eingetragen</t>
        </r>
      </text>
    </comment>
  </commentList>
</comments>
</file>

<file path=xl/comments4.xml><?xml version="1.0" encoding="utf-8"?>
<comments xmlns="http://schemas.openxmlformats.org/spreadsheetml/2006/main">
  <authors>
    <author>Lutz Lehmann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In die Zellen B2 bis B17 werden die ausgezählten Antworten eingetragen</t>
        </r>
      </text>
    </comment>
  </commentList>
</comments>
</file>

<file path=xl/comments5.xml><?xml version="1.0" encoding="utf-8"?>
<comments xmlns="http://schemas.openxmlformats.org/spreadsheetml/2006/main">
  <authors>
    <author>Lutz Lehmann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In die Zellen B2 bis B17 werden die ausgezählten Antworten eingetragen</t>
        </r>
      </text>
    </comment>
  </commentList>
</comments>
</file>

<file path=xl/comments6.xml><?xml version="1.0" encoding="utf-8"?>
<comments xmlns="http://schemas.openxmlformats.org/spreadsheetml/2006/main">
  <authors>
    <author>Lutz Lehmann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In die Zellen B2 bis B17 werden die ausgezählten Antworten eingetragen</t>
        </r>
      </text>
    </comment>
  </commentList>
</comments>
</file>

<file path=xl/sharedStrings.xml><?xml version="1.0" encoding="utf-8"?>
<sst xmlns="http://schemas.openxmlformats.org/spreadsheetml/2006/main" count="233" uniqueCount="65">
  <si>
    <t>Frage</t>
  </si>
  <si>
    <t>Ergebnis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</si>
  <si>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</si>
  <si>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</si>
  <si>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</si>
  <si>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</si>
  <si>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</si>
  <si>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</si>
  <si>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</si>
  <si>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</si>
  <si>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</si>
  <si>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</si>
  <si>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</si>
  <si>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</si>
  <si>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</si>
  <si>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</si>
  <si>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</si>
  <si>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</si>
  <si>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Stress</t>
  </si>
  <si>
    <t>Durchgeführt am:</t>
  </si>
  <si>
    <t>von:</t>
  </si>
  <si>
    <t>A. Mustermann
B. Musterfrau</t>
  </si>
  <si>
    <t>Anzahl der MA:</t>
  </si>
  <si>
    <t>Zurückgesendete Fragelistensätze:</t>
  </si>
  <si>
    <t>Teilnahmequote:</t>
  </si>
  <si>
    <t>Ja-Antworten</t>
  </si>
  <si>
    <t>Monotonie</t>
  </si>
  <si>
    <t>Psychische Sättigung</t>
  </si>
  <si>
    <t>Emotionale Erschöpfung</t>
  </si>
  <si>
    <t>Maßnahmen</t>
  </si>
  <si>
    <t>lfd. Nr.</t>
  </si>
  <si>
    <t>Beschreibung</t>
  </si>
  <si>
    <t>Wer</t>
  </si>
  <si>
    <t>Bis</t>
  </si>
  <si>
    <t>Verantwortlich</t>
  </si>
  <si>
    <t>Unterschrift Geschäftsleitung</t>
  </si>
  <si>
    <t>Unterschrift Betriebsrat</t>
  </si>
  <si>
    <t>Unternehmen: Muster AG</t>
  </si>
  <si>
    <t>Bereich: Musterbereich</t>
  </si>
  <si>
    <t>&lt;=33%</t>
  </si>
  <si>
    <t>Datum</t>
  </si>
  <si>
    <t>0-33 % Kein Risiko</t>
  </si>
  <si>
    <t>Handlungsbedarf bei einzelnen Merkmalen</t>
  </si>
  <si>
    <t>Gestaltung empfohlen</t>
  </si>
  <si>
    <t>Gestaltung dringend erforderlich</t>
  </si>
  <si>
    <t>&gt;33%-66%</t>
  </si>
  <si>
    <t>&gt;=67%</t>
  </si>
  <si>
    <t>Psychische Ermüdung</t>
  </si>
  <si>
    <t>34%-66% Erhöhtes Risiko</t>
  </si>
  <si>
    <t>67% -100% Hohes Risiko</t>
  </si>
  <si>
    <t>Summe 1 -10</t>
  </si>
  <si>
    <t>Summe11-16</t>
  </si>
  <si>
    <t>Arbeitsbedingungen</t>
  </si>
  <si>
    <t>Beanspruchungs-erleben</t>
  </si>
  <si>
    <t>2. Psychische Ermüdung</t>
  </si>
  <si>
    <t>1. Stress</t>
  </si>
  <si>
    <t>3. Monotonie</t>
  </si>
  <si>
    <t>4. Psychische Sättigung</t>
  </si>
  <si>
    <t>5. Emotionale Erschöpfung</t>
  </si>
  <si>
    <t>Kein Risiko</t>
  </si>
  <si>
    <t>Erhöhtes Risiko</t>
  </si>
  <si>
    <t>Hohes Risiko</t>
  </si>
  <si>
    <t>Auswertung der
Checklisten zur Erfassung von Fehlbeanspruchungsfolgen</t>
  </si>
  <si>
    <t>Übersicht - Einzelantworten (Befragung)</t>
  </si>
  <si>
    <t>Gesamtübersicht (Befragung)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</si>
</sst>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/>
    <xf numFmtId="0" fontId="0" fillId="0" borderId="8" xfId="0" applyBorder="1"/>
    <xf numFmtId="0" fontId="0" fillId="0" borderId="0" xfId="0" applyBorder="1" applyAlignment="1">
      <alignment horizontal="center" vertical="center"/>
    </xf>
    <xf numFmtId="9" fontId="0" fillId="0" borderId="0" xfId="1" applyFon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9" fontId="0" fillId="0" borderId="0" xfId="1" applyFont="1" applyBorder="1" applyProtection="1"/>
    <xf numFmtId="9" fontId="0" fillId="0" borderId="7" xfId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indent="1"/>
    </xf>
    <xf numFmtId="0" fontId="0" fillId="0" borderId="0" xfId="0" applyBorder="1" applyAlignment="1">
      <alignment horizontal="left"/>
    </xf>
    <xf numFmtId="9" fontId="0" fillId="0" borderId="1" xfId="0" applyNumberFormat="1" applyBorder="1" applyAlignment="1">
      <alignment horizontal="center" vertical="center"/>
    </xf>
    <xf numFmtId="9" fontId="0" fillId="0" borderId="0" xfId="1" applyNumberFormat="1" applyFont="1" applyBorder="1" applyProtection="1"/>
    <xf numFmtId="1" fontId="0" fillId="0" borderId="0" xfId="0" applyNumberFormat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0" xfId="0" quotePrefix="1" applyBorder="1"/>
    <xf numFmtId="0" fontId="0" fillId="0" borderId="20" xfId="0" quotePrefix="1" applyBorder="1"/>
    <xf numFmtId="0" fontId="0" fillId="0" borderId="20" xfId="0" applyBorder="1"/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0" borderId="2" xfId="0" applyFont="1" applyBorder="1" applyAlignment="1" applyProtection="1">
      <alignment horizontal="left" vertical="center" indent="1"/>
    </xf>
    <xf numFmtId="0" fontId="0" fillId="0" borderId="3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indent="1"/>
    </xf>
    <xf numFmtId="9" fontId="0" fillId="0" borderId="7" xfId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 wrapText="1" indent="1"/>
      <protection locked="0"/>
    </xf>
    <xf numFmtId="0" fontId="0" fillId="0" borderId="4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 indent="1"/>
    </xf>
    <xf numFmtId="0" fontId="0" fillId="0" borderId="3" xfId="0" applyFont="1" applyBorder="1" applyAlignment="1" applyProtection="1">
      <alignment horizontal="left" vertical="center" indent="1"/>
    </xf>
    <xf numFmtId="0" fontId="0" fillId="0" borderId="13" xfId="0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14" fontId="0" fillId="0" borderId="4" xfId="0" applyNumberFormat="1" applyFont="1" applyBorder="1" applyAlignment="1" applyProtection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 wrapText="1" indent="1"/>
    </xf>
    <xf numFmtId="0" fontId="0" fillId="0" borderId="4" xfId="0" applyFont="1" applyBorder="1" applyAlignment="1" applyProtection="1">
      <alignment horizontal="left" vertical="center" wrapText="1" inden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8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"/>
          <c:y val="0.10158730158730156"/>
          <c:w val="1"/>
          <c:h val="0.79682539682539699"/>
        </c:manualLayout>
      </c:layout>
      <c:barChart>
        <c:barDir val="col"/>
        <c:grouping val="percentStacked"/>
        <c:ser>
          <c:idx val="0"/>
          <c:order val="0"/>
          <c:spPr>
            <a:solidFill>
              <a:srgbClr val="FF0000"/>
            </a:solidFill>
          </c:spPr>
          <c:cat>
            <c:strRef>
              <c:f>Diagrammberechnung!$C$19</c:f>
              <c:strCache>
                <c:ptCount val="1"/>
                <c:pt idx="0">
                  <c:v>Summe 1 -10</c:v>
                </c:pt>
              </c:strCache>
            </c:strRef>
          </c:cat>
          <c:val>
            <c:numRef>
              <c:f>Diagrammberechnung!$D$19</c:f>
              <c:numCache>
                <c:formatCode>General</c:formatCode>
                <c:ptCount val="1"/>
                <c:pt idx="0">
                  <c:v>0.1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cat>
            <c:strRef>
              <c:f>Diagrammberechnung!$C$19</c:f>
              <c:strCache>
                <c:ptCount val="1"/>
                <c:pt idx="0">
                  <c:v>Summe 1 -10</c:v>
                </c:pt>
              </c:strCache>
            </c:strRef>
          </c:cat>
          <c:val>
            <c:numRef>
              <c:f>Diagrammberechnung!$E$19</c:f>
              <c:numCache>
                <c:formatCode>General</c:formatCode>
                <c:ptCount val="1"/>
                <c:pt idx="0">
                  <c:v>0.4</c:v>
                </c:pt>
              </c:numCache>
            </c:numRef>
          </c:val>
        </c:ser>
        <c:ser>
          <c:idx val="2"/>
          <c:order val="2"/>
          <c:spPr>
            <a:solidFill>
              <a:srgbClr val="00B050"/>
            </a:solidFill>
          </c:spPr>
          <c:cat>
            <c:strRef>
              <c:f>Diagrammberechnung!$C$19</c:f>
              <c:strCache>
                <c:ptCount val="1"/>
                <c:pt idx="0">
                  <c:v>Summe 1 -10</c:v>
                </c:pt>
              </c:strCache>
            </c:strRef>
          </c:cat>
          <c:val>
            <c:numRef>
              <c:f>Diagrammberechnung!$F$19</c:f>
              <c:numCache>
                <c:formatCode>General</c:formatCode>
                <c:ptCount val="1"/>
                <c:pt idx="0">
                  <c:v>0.5</c:v>
                </c:pt>
              </c:numCache>
            </c:numRef>
          </c:val>
        </c:ser>
        <c:overlap val="100"/>
        <c:axId val="133860736"/>
        <c:axId val="134227072"/>
      </c:barChart>
      <c:catAx>
        <c:axId val="133860736"/>
        <c:scaling>
          <c:orientation val="minMax"/>
        </c:scaling>
        <c:delete val="1"/>
        <c:axPos val="b"/>
        <c:tickLblPos val="none"/>
        <c:crossAx val="134227072"/>
        <c:crosses val="autoZero"/>
        <c:auto val="1"/>
        <c:lblAlgn val="ctr"/>
        <c:lblOffset val="100"/>
      </c:catAx>
      <c:valAx>
        <c:axId val="134227072"/>
        <c:scaling>
          <c:orientation val="minMax"/>
        </c:scaling>
        <c:delete val="1"/>
        <c:axPos val="l"/>
        <c:numFmt formatCode="0%" sourceLinked="1"/>
        <c:tickLblPos val="none"/>
        <c:crossAx val="133860736"/>
        <c:crosses val="autoZero"/>
        <c:crossBetween val="between"/>
      </c:valAx>
    </c:plotArea>
    <c:plotVisOnly val="1"/>
  </c:chart>
  <c:spPr>
    <a:ln>
      <a:solidFill>
        <a:sysClr val="windowText" lastClr="000000"/>
      </a:solidFill>
    </a:ln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"/>
          <c:y val="0.10158730158730157"/>
          <c:w val="1"/>
          <c:h val="0.79682539682539688"/>
        </c:manualLayout>
      </c:layout>
      <c:barChart>
        <c:barDir val="col"/>
        <c:grouping val="percentStacked"/>
        <c:ser>
          <c:idx val="0"/>
          <c:order val="0"/>
          <c:spPr>
            <a:solidFill>
              <a:srgbClr val="FF0000"/>
            </a:solidFill>
          </c:spPr>
          <c:cat>
            <c:strRef>
              <c:f>Diagrammberechnung!$C$59</c:f>
              <c:strCache>
                <c:ptCount val="1"/>
                <c:pt idx="0">
                  <c:v>Summe 1 -10</c:v>
                </c:pt>
              </c:strCache>
            </c:strRef>
          </c:cat>
          <c:val>
            <c:numRef>
              <c:f>Diagrammberechnung!$D$59</c:f>
              <c:numCache>
                <c:formatCode>0.0</c:formatCode>
                <c:ptCount val="1"/>
                <c:pt idx="0">
                  <c:v>0.2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cat>
            <c:strRef>
              <c:f>Diagrammberechnung!$C$59</c:f>
              <c:strCache>
                <c:ptCount val="1"/>
                <c:pt idx="0">
                  <c:v>Summe 1 -10</c:v>
                </c:pt>
              </c:strCache>
            </c:strRef>
          </c:cat>
          <c:val>
            <c:numRef>
              <c:f>Diagrammberechnung!$E$59</c:f>
              <c:numCache>
                <c:formatCode>0.0</c:formatCode>
                <c:ptCount val="1"/>
                <c:pt idx="0">
                  <c:v>0.4</c:v>
                </c:pt>
              </c:numCache>
            </c:numRef>
          </c:val>
        </c:ser>
        <c:ser>
          <c:idx val="2"/>
          <c:order val="2"/>
          <c:spPr>
            <a:solidFill>
              <a:srgbClr val="00B050"/>
            </a:solidFill>
          </c:spPr>
          <c:cat>
            <c:strRef>
              <c:f>Diagrammberechnung!$C$59</c:f>
              <c:strCache>
                <c:ptCount val="1"/>
                <c:pt idx="0">
                  <c:v>Summe 1 -10</c:v>
                </c:pt>
              </c:strCache>
            </c:strRef>
          </c:cat>
          <c:val>
            <c:numRef>
              <c:f>Diagrammberechnung!$F$59</c:f>
              <c:numCache>
                <c:formatCode>0.0</c:formatCode>
                <c:ptCount val="1"/>
                <c:pt idx="0">
                  <c:v>0.4</c:v>
                </c:pt>
              </c:numCache>
            </c:numRef>
          </c:val>
        </c:ser>
        <c:overlap val="100"/>
        <c:axId val="136328320"/>
        <c:axId val="136329856"/>
      </c:barChart>
      <c:catAx>
        <c:axId val="136328320"/>
        <c:scaling>
          <c:orientation val="minMax"/>
        </c:scaling>
        <c:delete val="1"/>
        <c:axPos val="b"/>
        <c:tickLblPos val="none"/>
        <c:crossAx val="136329856"/>
        <c:crosses val="autoZero"/>
        <c:auto val="1"/>
        <c:lblAlgn val="ctr"/>
        <c:lblOffset val="100"/>
      </c:catAx>
      <c:valAx>
        <c:axId val="136329856"/>
        <c:scaling>
          <c:orientation val="minMax"/>
        </c:scaling>
        <c:delete val="1"/>
        <c:axPos val="l"/>
        <c:numFmt formatCode="0%" sourceLinked="1"/>
        <c:tickLblPos val="none"/>
        <c:crossAx val="136328320"/>
        <c:crosses val="autoZero"/>
        <c:crossBetween val="between"/>
      </c:valAx>
    </c:plotArea>
    <c:plotVisOnly val="1"/>
  </c:chart>
  <c:spPr>
    <a:ln>
      <a:solidFill>
        <a:sysClr val="windowText" lastClr="000000"/>
      </a:solidFill>
    </a:ln>
  </c:sp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Auswertung  - Stress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'1. Stress'!$D$1</c:f>
              <c:strCache>
                <c:ptCount val="1"/>
                <c:pt idx="0">
                  <c:v>&lt;=33%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cat>
            <c:strRef>
              <c:f>'1. Stress'!$A$2:$A$17</c:f>
              <c:strCache>
                <c:ptCount val="16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7</c:v>
                </c:pt>
                <c:pt idx="7">
                  <c:v>Frage 8</c:v>
                </c:pt>
                <c:pt idx="8">
                  <c:v>Frage 9</c:v>
                </c:pt>
                <c:pt idx="9">
                  <c:v>Frage 10</c:v>
                </c:pt>
                <c:pt idx="10">
                  <c:v>Frage 11</c:v>
                </c:pt>
                <c:pt idx="11">
                  <c:v>Frage 12</c:v>
                </c:pt>
                <c:pt idx="12">
                  <c:v>Frage 13</c:v>
                </c:pt>
                <c:pt idx="13">
                  <c:v>Frage 14</c:v>
                </c:pt>
                <c:pt idx="14">
                  <c:v>Frage 15</c:v>
                </c:pt>
                <c:pt idx="15">
                  <c:v>Frage 16</c:v>
                </c:pt>
              </c:strCache>
            </c:strRef>
          </c:cat>
          <c:val>
            <c:numRef>
              <c:f>'1. Stress'!$D$2:$D$17</c:f>
              <c:numCache>
                <c:formatCode>0%</c:formatCode>
                <c:ptCount val="16"/>
                <c:pt idx="0">
                  <c:v>0</c:v>
                </c:pt>
                <c:pt idx="1">
                  <c:v>0.17391304347826086</c:v>
                </c:pt>
                <c:pt idx="2">
                  <c:v>0.13043478260869565</c:v>
                </c:pt>
                <c:pt idx="3">
                  <c:v>0.30434782608695654</c:v>
                </c:pt>
                <c:pt idx="4">
                  <c:v>0</c:v>
                </c:pt>
                <c:pt idx="5">
                  <c:v>0</c:v>
                </c:pt>
                <c:pt idx="6">
                  <c:v>0.2608695652173913</c:v>
                </c:pt>
                <c:pt idx="7">
                  <c:v>0.21739130434782608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0.17391304347826086</c:v>
                </c:pt>
                <c:pt idx="12">
                  <c:v>0.13043478260869565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 Stress'!$E$1</c:f>
              <c:strCache>
                <c:ptCount val="1"/>
                <c:pt idx="0">
                  <c:v>&gt;33%-66%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'1. Stress'!$A$2:$A$17</c:f>
              <c:strCache>
                <c:ptCount val="16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7</c:v>
                </c:pt>
                <c:pt idx="7">
                  <c:v>Frage 8</c:v>
                </c:pt>
                <c:pt idx="8">
                  <c:v>Frage 9</c:v>
                </c:pt>
                <c:pt idx="9">
                  <c:v>Frage 10</c:v>
                </c:pt>
                <c:pt idx="10">
                  <c:v>Frage 11</c:v>
                </c:pt>
                <c:pt idx="11">
                  <c:v>Frage 12</c:v>
                </c:pt>
                <c:pt idx="12">
                  <c:v>Frage 13</c:v>
                </c:pt>
                <c:pt idx="13">
                  <c:v>Frage 14</c:v>
                </c:pt>
                <c:pt idx="14">
                  <c:v>Frage 15</c:v>
                </c:pt>
                <c:pt idx="15">
                  <c:v>Frage 16</c:v>
                </c:pt>
              </c:strCache>
            </c:strRef>
          </c:cat>
          <c:val>
            <c:numRef>
              <c:f>'1. Stress'!$E$2:$E$17</c:f>
              <c:numCache>
                <c:formatCode>0%</c:formatCode>
                <c:ptCount val="16"/>
                <c:pt idx="0">
                  <c:v>0.39130434782608697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0.52173913043478259</c:v>
                </c:pt>
                <c:pt idx="5">
                  <c:v>0.65217391304347827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0.60869565217391308</c:v>
                </c:pt>
                <c:pt idx="10">
                  <c:v>0.65217391304347827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0.65217391304347827</c:v>
                </c:pt>
              </c:numCache>
            </c:numRef>
          </c:val>
        </c:ser>
        <c:ser>
          <c:idx val="2"/>
          <c:order val="2"/>
          <c:tx>
            <c:strRef>
              <c:f>'1. Stress'!$F$1</c:f>
              <c:strCache>
                <c:ptCount val="1"/>
                <c:pt idx="0">
                  <c:v>&gt;=67%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'1. Stress'!$A$2:$A$17</c:f>
              <c:strCache>
                <c:ptCount val="16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7</c:v>
                </c:pt>
                <c:pt idx="7">
                  <c:v>Frage 8</c:v>
                </c:pt>
                <c:pt idx="8">
                  <c:v>Frage 9</c:v>
                </c:pt>
                <c:pt idx="9">
                  <c:v>Frage 10</c:v>
                </c:pt>
                <c:pt idx="10">
                  <c:v>Frage 11</c:v>
                </c:pt>
                <c:pt idx="11">
                  <c:v>Frage 12</c:v>
                </c:pt>
                <c:pt idx="12">
                  <c:v>Frage 13</c:v>
                </c:pt>
                <c:pt idx="13">
                  <c:v>Frage 14</c:v>
                </c:pt>
                <c:pt idx="14">
                  <c:v>Frage 15</c:v>
                </c:pt>
                <c:pt idx="15">
                  <c:v>Frage 16</c:v>
                </c:pt>
              </c:strCache>
            </c:strRef>
          </c:cat>
          <c:val>
            <c:numRef>
              <c:f>'1. Stress'!$F$2:$F$17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0.91304347826086951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0.69565217391304346</c:v>
                </c:pt>
                <c:pt idx="14">
                  <c:v>0.73913043478260865</c:v>
                </c:pt>
                <c:pt idx="15">
                  <c:v>0</c:v>
                </c:pt>
              </c:numCache>
            </c:numRef>
          </c:val>
        </c:ser>
        <c:gapWidth val="75"/>
        <c:overlap val="100"/>
        <c:axId val="146029952"/>
        <c:axId val="145962112"/>
      </c:barChart>
      <c:catAx>
        <c:axId val="146029952"/>
        <c:scaling>
          <c:orientation val="maxMin"/>
        </c:scaling>
        <c:delete val="1"/>
        <c:axPos val="l"/>
        <c:majorTickMark val="none"/>
        <c:tickLblPos val="none"/>
        <c:crossAx val="145962112"/>
        <c:crosses val="autoZero"/>
        <c:auto val="1"/>
        <c:lblAlgn val="ctr"/>
        <c:lblOffset val="100"/>
        <c:tickMarkSkip val="1"/>
      </c:catAx>
      <c:valAx>
        <c:axId val="145962112"/>
        <c:scaling>
          <c:orientation val="minMax"/>
          <c:max val="1"/>
          <c:min val="0"/>
        </c:scaling>
        <c:axPos val="t"/>
        <c:majorGridlines/>
        <c:numFmt formatCode="0%" sourceLinked="1"/>
        <c:majorTickMark val="none"/>
        <c:tickLblPos val="nextTo"/>
        <c:spPr>
          <a:ln w="9525">
            <a:noFill/>
          </a:ln>
        </c:spPr>
        <c:crossAx val="146029952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Auswertung  - Psychische</a:t>
            </a:r>
            <a:r>
              <a:rPr lang="de-DE" baseline="0"/>
              <a:t> Ermüdung</a:t>
            </a:r>
            <a:endParaRPr lang="de-DE"/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'2. Psychische Ermüdung'!$D$1</c:f>
              <c:strCache>
                <c:ptCount val="1"/>
                <c:pt idx="0">
                  <c:v>&lt;=33%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cat>
            <c:strRef>
              <c:f>'2. Psychische Ermüdung'!$A$2:$A$17</c:f>
              <c:strCache>
                <c:ptCount val="16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7</c:v>
                </c:pt>
                <c:pt idx="7">
                  <c:v>Frage 8</c:v>
                </c:pt>
                <c:pt idx="8">
                  <c:v>Frage 9</c:v>
                </c:pt>
                <c:pt idx="9">
                  <c:v>Frage 10</c:v>
                </c:pt>
                <c:pt idx="10">
                  <c:v>Frage 11</c:v>
                </c:pt>
                <c:pt idx="11">
                  <c:v>Frage 12</c:v>
                </c:pt>
                <c:pt idx="12">
                  <c:v>Frage 13</c:v>
                </c:pt>
                <c:pt idx="13">
                  <c:v>Frage 14</c:v>
                </c:pt>
                <c:pt idx="14">
                  <c:v>Frage 15</c:v>
                </c:pt>
                <c:pt idx="15">
                  <c:v>Frage 16</c:v>
                </c:pt>
              </c:strCache>
            </c:strRef>
          </c:cat>
          <c:val>
            <c:numRef>
              <c:f>'2. Psychische Ermüdung'!$D$2:$D$17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8.6956521739130432E-2</c:v>
                </c:pt>
                <c:pt idx="3">
                  <c:v>0.2608695652173913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0.21739130434782608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0.17391304347826086</c:v>
                </c:pt>
                <c:pt idx="14">
                  <c:v>0</c:v>
                </c:pt>
                <c:pt idx="15">
                  <c:v>0.13043478260869565</c:v>
                </c:pt>
              </c:numCache>
            </c:numRef>
          </c:val>
        </c:ser>
        <c:ser>
          <c:idx val="1"/>
          <c:order val="1"/>
          <c:tx>
            <c:strRef>
              <c:f>'2. Psychische Ermüdung'!$E$1</c:f>
              <c:strCache>
                <c:ptCount val="1"/>
                <c:pt idx="0">
                  <c:v>&gt;33%-66%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'2. Psychische Ermüdung'!$A$2:$A$17</c:f>
              <c:strCache>
                <c:ptCount val="16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7</c:v>
                </c:pt>
                <c:pt idx="7">
                  <c:v>Frage 8</c:v>
                </c:pt>
                <c:pt idx="8">
                  <c:v>Frage 9</c:v>
                </c:pt>
                <c:pt idx="9">
                  <c:v>Frage 10</c:v>
                </c:pt>
                <c:pt idx="10">
                  <c:v>Frage 11</c:v>
                </c:pt>
                <c:pt idx="11">
                  <c:v>Frage 12</c:v>
                </c:pt>
                <c:pt idx="12">
                  <c:v>Frage 13</c:v>
                </c:pt>
                <c:pt idx="13">
                  <c:v>Frage 14</c:v>
                </c:pt>
                <c:pt idx="14">
                  <c:v>Frage 15</c:v>
                </c:pt>
                <c:pt idx="15">
                  <c:v>Frage 16</c:v>
                </c:pt>
              </c:strCache>
            </c:strRef>
          </c:cat>
          <c:val>
            <c:numRef>
              <c:f>'2. Psychische Ermüdung'!$E$2:$E$17</c:f>
              <c:numCache>
                <c:formatCode>0%</c:formatCode>
                <c:ptCount val="16"/>
                <c:pt idx="0">
                  <c:v>0.56521739130434778</c:v>
                </c:pt>
                <c:pt idx="1">
                  <c:v>0.34782608695652173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0.39130434782608697</c:v>
                </c:pt>
                <c:pt idx="6">
                  <c:v>0.34782608695652173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0.39130434782608697</c:v>
                </c:pt>
                <c:pt idx="11">
                  <c:v>0</c:v>
                </c:pt>
                <c:pt idx="12">
                  <c:v>0.52173913043478259</c:v>
                </c:pt>
                <c:pt idx="13">
                  <c:v>0</c:v>
                </c:pt>
                <c:pt idx="14">
                  <c:v>0.52173913043478259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 Psychische Ermüdung'!$F$1</c:f>
              <c:strCache>
                <c:ptCount val="1"/>
                <c:pt idx="0">
                  <c:v>&gt;=67%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'2. Psychische Ermüdung'!$A$2:$A$17</c:f>
              <c:strCache>
                <c:ptCount val="16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7</c:v>
                </c:pt>
                <c:pt idx="7">
                  <c:v>Frage 8</c:v>
                </c:pt>
                <c:pt idx="8">
                  <c:v>Frage 9</c:v>
                </c:pt>
                <c:pt idx="9">
                  <c:v>Frage 10</c:v>
                </c:pt>
                <c:pt idx="10">
                  <c:v>Frage 11</c:v>
                </c:pt>
                <c:pt idx="11">
                  <c:v>Frage 12</c:v>
                </c:pt>
                <c:pt idx="12">
                  <c:v>Frage 13</c:v>
                </c:pt>
                <c:pt idx="13">
                  <c:v>Frage 14</c:v>
                </c:pt>
                <c:pt idx="14">
                  <c:v>Frage 15</c:v>
                </c:pt>
                <c:pt idx="15">
                  <c:v>Frage 16</c:v>
                </c:pt>
              </c:strCache>
            </c:strRef>
          </c:cat>
          <c:val>
            <c:numRef>
              <c:f>'2. Psychische Ermüdung'!$F$2:$F$17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0.73913043478260865</c:v>
                </c:pt>
                <c:pt idx="5">
                  <c:v>0</c:v>
                </c:pt>
                <c:pt idx="6">
                  <c:v>0</c:v>
                </c:pt>
                <c:pt idx="7">
                  <c:v>0.69565217391304346</c:v>
                </c:pt>
                <c:pt idx="8">
                  <c:v>0</c:v>
                </c:pt>
                <c:pt idx="9">
                  <c:v>0.69565217391304346</c:v>
                </c:pt>
                <c:pt idx="10">
                  <c:v>0</c:v>
                </c:pt>
                <c:pt idx="11">
                  <c:v>0.78260869565217395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75"/>
        <c:overlap val="100"/>
        <c:axId val="146177024"/>
        <c:axId val="146342656"/>
      </c:barChart>
      <c:catAx>
        <c:axId val="146177024"/>
        <c:scaling>
          <c:orientation val="maxMin"/>
        </c:scaling>
        <c:delete val="1"/>
        <c:axPos val="l"/>
        <c:majorTickMark val="none"/>
        <c:tickLblPos val="none"/>
        <c:crossAx val="146342656"/>
        <c:crosses val="autoZero"/>
        <c:auto val="1"/>
        <c:lblAlgn val="ctr"/>
        <c:lblOffset val="100"/>
        <c:tickMarkSkip val="1"/>
      </c:catAx>
      <c:valAx>
        <c:axId val="146342656"/>
        <c:scaling>
          <c:orientation val="minMax"/>
          <c:max val="1"/>
          <c:min val="0"/>
        </c:scaling>
        <c:axPos val="t"/>
        <c:majorGridlines/>
        <c:numFmt formatCode="0%" sourceLinked="1"/>
        <c:majorTickMark val="none"/>
        <c:tickLblPos val="nextTo"/>
        <c:spPr>
          <a:ln w="9525">
            <a:noFill/>
          </a:ln>
        </c:spPr>
        <c:crossAx val="146177024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Auswertung  - Monotonie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'3. Monotonie'!$D$1</c:f>
              <c:strCache>
                <c:ptCount val="1"/>
                <c:pt idx="0">
                  <c:v>&lt;=33%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cat>
            <c:strRef>
              <c:f>'3. Monotonie'!$A$2:$A$17</c:f>
              <c:strCache>
                <c:ptCount val="16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7</c:v>
                </c:pt>
                <c:pt idx="7">
                  <c:v>Frage 8</c:v>
                </c:pt>
                <c:pt idx="8">
                  <c:v>Frage 9</c:v>
                </c:pt>
                <c:pt idx="9">
                  <c:v>Frage 10</c:v>
                </c:pt>
                <c:pt idx="10">
                  <c:v>Frage 11</c:v>
                </c:pt>
                <c:pt idx="11">
                  <c:v>Frage 12</c:v>
                </c:pt>
                <c:pt idx="12">
                  <c:v>Frage 13</c:v>
                </c:pt>
                <c:pt idx="13">
                  <c:v>Frage 14</c:v>
                </c:pt>
                <c:pt idx="14">
                  <c:v>Frage 15</c:v>
                </c:pt>
                <c:pt idx="15">
                  <c:v>Frage 16</c:v>
                </c:pt>
              </c:strCache>
            </c:strRef>
          </c:cat>
          <c:val>
            <c:numRef>
              <c:f>'3. Monotonie'!$D$2:$D$17</c:f>
              <c:numCache>
                <c:formatCode>0%</c:formatCode>
                <c:ptCount val="16"/>
                <c:pt idx="0">
                  <c:v>0</c:v>
                </c:pt>
                <c:pt idx="1">
                  <c:v>0.17391304347826086</c:v>
                </c:pt>
                <c:pt idx="2">
                  <c:v>0</c:v>
                </c:pt>
                <c:pt idx="3">
                  <c:v>0.13043478260869565</c:v>
                </c:pt>
                <c:pt idx="4">
                  <c:v>0</c:v>
                </c:pt>
                <c:pt idx="5">
                  <c:v>0</c:v>
                </c:pt>
                <c:pt idx="6">
                  <c:v>0.21739130434782608</c:v>
                </c:pt>
                <c:pt idx="7">
                  <c:v>0</c:v>
                </c:pt>
                <c:pt idx="8">
                  <c:v>0.13043478260869565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0.30434782608695654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Monotonie'!$E$1</c:f>
              <c:strCache>
                <c:ptCount val="1"/>
                <c:pt idx="0">
                  <c:v>&gt;33%-66%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'3. Monotonie'!$A$2:$A$17</c:f>
              <c:strCache>
                <c:ptCount val="16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7</c:v>
                </c:pt>
                <c:pt idx="7">
                  <c:v>Frage 8</c:v>
                </c:pt>
                <c:pt idx="8">
                  <c:v>Frage 9</c:v>
                </c:pt>
                <c:pt idx="9">
                  <c:v>Frage 10</c:v>
                </c:pt>
                <c:pt idx="10">
                  <c:v>Frage 11</c:v>
                </c:pt>
                <c:pt idx="11">
                  <c:v>Frage 12</c:v>
                </c:pt>
                <c:pt idx="12">
                  <c:v>Frage 13</c:v>
                </c:pt>
                <c:pt idx="13">
                  <c:v>Frage 14</c:v>
                </c:pt>
                <c:pt idx="14">
                  <c:v>Frage 15</c:v>
                </c:pt>
                <c:pt idx="15">
                  <c:v>Frage 16</c:v>
                </c:pt>
              </c:strCache>
            </c:strRef>
          </c:cat>
          <c:val>
            <c:numRef>
              <c:f>'3. Monotonie'!$E$2:$E$17</c:f>
              <c:numCache>
                <c:formatCode>0%</c:formatCode>
                <c:ptCount val="16"/>
                <c:pt idx="0">
                  <c:v>0.34782608695652173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0.43478260869565216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0.60869565217391308</c:v>
                </c:pt>
                <c:pt idx="10">
                  <c:v>0.52173913043478259</c:v>
                </c:pt>
                <c:pt idx="11">
                  <c:v>0</c:v>
                </c:pt>
                <c:pt idx="12">
                  <c:v>0</c:v>
                </c:pt>
                <c:pt idx="13">
                  <c:v>0.52173913043478259</c:v>
                </c:pt>
                <c:pt idx="14">
                  <c:v>0.56521739130434778</c:v>
                </c:pt>
                <c:pt idx="15">
                  <c:v>0.47826086956521741</c:v>
                </c:pt>
              </c:numCache>
            </c:numRef>
          </c:val>
        </c:ser>
        <c:ser>
          <c:idx val="2"/>
          <c:order val="2"/>
          <c:tx>
            <c:strRef>
              <c:f>'3. Monotonie'!$F$1</c:f>
              <c:strCache>
                <c:ptCount val="1"/>
                <c:pt idx="0">
                  <c:v>&gt;=67%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'3. Monotonie'!$A$2:$A$17</c:f>
              <c:strCache>
                <c:ptCount val="16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7</c:v>
                </c:pt>
                <c:pt idx="7">
                  <c:v>Frage 8</c:v>
                </c:pt>
                <c:pt idx="8">
                  <c:v>Frage 9</c:v>
                </c:pt>
                <c:pt idx="9">
                  <c:v>Frage 10</c:v>
                </c:pt>
                <c:pt idx="10">
                  <c:v>Frage 11</c:v>
                </c:pt>
                <c:pt idx="11">
                  <c:v>Frage 12</c:v>
                </c:pt>
                <c:pt idx="12">
                  <c:v>Frage 13</c:v>
                </c:pt>
                <c:pt idx="13">
                  <c:v>Frage 14</c:v>
                </c:pt>
                <c:pt idx="14">
                  <c:v>Frage 15</c:v>
                </c:pt>
                <c:pt idx="15">
                  <c:v>Frage 16</c:v>
                </c:pt>
              </c:strCache>
            </c:strRef>
          </c:cat>
          <c:val>
            <c:numRef>
              <c:f>'3. Monotonie'!$F$2:$F$17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0.73913043478260865</c:v>
                </c:pt>
                <c:pt idx="3">
                  <c:v>0</c:v>
                </c:pt>
                <c:pt idx="4">
                  <c:v>0.69565217391304346</c:v>
                </c:pt>
                <c:pt idx="5">
                  <c:v>0</c:v>
                </c:pt>
                <c:pt idx="6">
                  <c:v>0</c:v>
                </c:pt>
                <c:pt idx="7">
                  <c:v>0.78260869565217395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0.73913043478260865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75"/>
        <c:overlap val="100"/>
        <c:axId val="146548992"/>
        <c:axId val="146554880"/>
      </c:barChart>
      <c:catAx>
        <c:axId val="146548992"/>
        <c:scaling>
          <c:orientation val="maxMin"/>
        </c:scaling>
        <c:delete val="1"/>
        <c:axPos val="l"/>
        <c:majorTickMark val="none"/>
        <c:tickLblPos val="none"/>
        <c:crossAx val="146554880"/>
        <c:crosses val="autoZero"/>
        <c:auto val="1"/>
        <c:lblAlgn val="ctr"/>
        <c:lblOffset val="100"/>
        <c:tickMarkSkip val="1"/>
      </c:catAx>
      <c:valAx>
        <c:axId val="146554880"/>
        <c:scaling>
          <c:orientation val="minMax"/>
          <c:max val="1"/>
          <c:min val="0"/>
        </c:scaling>
        <c:axPos val="t"/>
        <c:majorGridlines/>
        <c:numFmt formatCode="0%" sourceLinked="1"/>
        <c:majorTickMark val="none"/>
        <c:tickLblPos val="nextTo"/>
        <c:spPr>
          <a:ln w="9525">
            <a:noFill/>
          </a:ln>
        </c:spPr>
        <c:crossAx val="146548992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Auswertung  - Psychische Sättigung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'4. Psychische Sättigung'!$D$1</c:f>
              <c:strCache>
                <c:ptCount val="1"/>
                <c:pt idx="0">
                  <c:v>&lt;=33%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cat>
            <c:strRef>
              <c:f>'4. Psychische Sättigung'!$A$2:$A$17</c:f>
              <c:strCache>
                <c:ptCount val="16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7</c:v>
                </c:pt>
                <c:pt idx="7">
                  <c:v>Frage 8</c:v>
                </c:pt>
                <c:pt idx="8">
                  <c:v>Frage 9</c:v>
                </c:pt>
                <c:pt idx="9">
                  <c:v>Frage 10</c:v>
                </c:pt>
                <c:pt idx="10">
                  <c:v>Frage 11</c:v>
                </c:pt>
                <c:pt idx="11">
                  <c:v>Frage 12</c:v>
                </c:pt>
                <c:pt idx="12">
                  <c:v>Frage 13</c:v>
                </c:pt>
                <c:pt idx="13">
                  <c:v>Frage 14</c:v>
                </c:pt>
                <c:pt idx="14">
                  <c:v>Frage 15</c:v>
                </c:pt>
                <c:pt idx="15">
                  <c:v>Frage 16</c:v>
                </c:pt>
              </c:strCache>
            </c:strRef>
          </c:cat>
          <c:val>
            <c:numRef>
              <c:f>'4. Psychische Sättigung'!$D$2:$D$17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0.13043478260869565</c:v>
                </c:pt>
                <c:pt idx="4">
                  <c:v>0</c:v>
                </c:pt>
                <c:pt idx="5">
                  <c:v>0</c:v>
                </c:pt>
                <c:pt idx="6">
                  <c:v>0.2608695652173913</c:v>
                </c:pt>
                <c:pt idx="7">
                  <c:v>0.21739130434782608</c:v>
                </c:pt>
                <c:pt idx="8">
                  <c:v>0.13043478260869565</c:v>
                </c:pt>
                <c:pt idx="9">
                  <c:v>0</c:v>
                </c:pt>
                <c:pt idx="10">
                  <c:v>0</c:v>
                </c:pt>
                <c:pt idx="11">
                  <c:v>0.17391304347826086</c:v>
                </c:pt>
                <c:pt idx="12">
                  <c:v>0.13043478260869565</c:v>
                </c:pt>
                <c:pt idx="13">
                  <c:v>0</c:v>
                </c:pt>
                <c:pt idx="14">
                  <c:v>0.17391304347826086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 Psychische Sättigung'!$E$1</c:f>
              <c:strCache>
                <c:ptCount val="1"/>
                <c:pt idx="0">
                  <c:v>&gt;33%-66%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'4. Psychische Sättigung'!$A$2:$A$17</c:f>
              <c:strCache>
                <c:ptCount val="16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7</c:v>
                </c:pt>
                <c:pt idx="7">
                  <c:v>Frage 8</c:v>
                </c:pt>
                <c:pt idx="8">
                  <c:v>Frage 9</c:v>
                </c:pt>
                <c:pt idx="9">
                  <c:v>Frage 10</c:v>
                </c:pt>
                <c:pt idx="10">
                  <c:v>Frage 11</c:v>
                </c:pt>
                <c:pt idx="11">
                  <c:v>Frage 12</c:v>
                </c:pt>
                <c:pt idx="12">
                  <c:v>Frage 13</c:v>
                </c:pt>
                <c:pt idx="13">
                  <c:v>Frage 14</c:v>
                </c:pt>
                <c:pt idx="14">
                  <c:v>Frage 15</c:v>
                </c:pt>
                <c:pt idx="15">
                  <c:v>Frage 16</c:v>
                </c:pt>
              </c:strCache>
            </c:strRef>
          </c:cat>
          <c:val>
            <c:numRef>
              <c:f>'4. Psychische Sättigung'!$E$2:$E$17</c:f>
              <c:numCache>
                <c:formatCode>0%</c:formatCode>
                <c:ptCount val="16"/>
                <c:pt idx="0">
                  <c:v>0</c:v>
                </c:pt>
                <c:pt idx="1">
                  <c:v>0.52173913043478259</c:v>
                </c:pt>
                <c:pt idx="2">
                  <c:v>0</c:v>
                </c:pt>
                <c:pt idx="3">
                  <c:v>0</c:v>
                </c:pt>
                <c:pt idx="4">
                  <c:v>0.60869565217391308</c:v>
                </c:pt>
                <c:pt idx="5">
                  <c:v>0.65217391304347827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0.60869565217391308</c:v>
                </c:pt>
                <c:pt idx="10">
                  <c:v>0.65217391304347827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0.65217391304347827</c:v>
                </c:pt>
              </c:numCache>
            </c:numRef>
          </c:val>
        </c:ser>
        <c:ser>
          <c:idx val="2"/>
          <c:order val="2"/>
          <c:tx>
            <c:strRef>
              <c:f>'4. Psychische Sättigung'!$F$1</c:f>
              <c:strCache>
                <c:ptCount val="1"/>
                <c:pt idx="0">
                  <c:v>&gt;=67%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'4. Psychische Sättigung'!$A$2:$A$17</c:f>
              <c:strCache>
                <c:ptCount val="16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7</c:v>
                </c:pt>
                <c:pt idx="7">
                  <c:v>Frage 8</c:v>
                </c:pt>
                <c:pt idx="8">
                  <c:v>Frage 9</c:v>
                </c:pt>
                <c:pt idx="9">
                  <c:v>Frage 10</c:v>
                </c:pt>
                <c:pt idx="10">
                  <c:v>Frage 11</c:v>
                </c:pt>
                <c:pt idx="11">
                  <c:v>Frage 12</c:v>
                </c:pt>
                <c:pt idx="12">
                  <c:v>Frage 13</c:v>
                </c:pt>
                <c:pt idx="13">
                  <c:v>Frage 14</c:v>
                </c:pt>
                <c:pt idx="14">
                  <c:v>Frage 15</c:v>
                </c:pt>
                <c:pt idx="15">
                  <c:v>Frage 16</c:v>
                </c:pt>
              </c:strCache>
            </c:strRef>
          </c:cat>
          <c:val>
            <c:numRef>
              <c:f>'4. Psychische Sättigung'!$F$2:$F$17</c:f>
              <c:numCache>
                <c:formatCode>0%</c:formatCode>
                <c:ptCount val="16"/>
                <c:pt idx="0">
                  <c:v>0.78260869565217395</c:v>
                </c:pt>
                <c:pt idx="1">
                  <c:v>0</c:v>
                </c:pt>
                <c:pt idx="2">
                  <c:v>0.69565217391304346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0.69565217391304346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75"/>
        <c:overlap val="100"/>
        <c:axId val="146445824"/>
        <c:axId val="146447360"/>
      </c:barChart>
      <c:catAx>
        <c:axId val="146445824"/>
        <c:scaling>
          <c:orientation val="maxMin"/>
        </c:scaling>
        <c:delete val="1"/>
        <c:axPos val="l"/>
        <c:majorTickMark val="none"/>
        <c:tickLblPos val="none"/>
        <c:crossAx val="146447360"/>
        <c:crosses val="autoZero"/>
        <c:auto val="1"/>
        <c:lblAlgn val="ctr"/>
        <c:lblOffset val="100"/>
        <c:tickMarkSkip val="1"/>
      </c:catAx>
      <c:valAx>
        <c:axId val="146447360"/>
        <c:scaling>
          <c:orientation val="minMax"/>
          <c:max val="1"/>
          <c:min val="0"/>
        </c:scaling>
        <c:axPos val="t"/>
        <c:majorGridlines/>
        <c:numFmt formatCode="0%" sourceLinked="1"/>
        <c:majorTickMark val="none"/>
        <c:tickLblPos val="nextTo"/>
        <c:spPr>
          <a:ln w="9525">
            <a:noFill/>
          </a:ln>
        </c:spPr>
        <c:crossAx val="146445824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Auswertung  - Emotionale</a:t>
            </a:r>
            <a:r>
              <a:rPr lang="de-DE" baseline="0"/>
              <a:t> Erschöpfung</a:t>
            </a:r>
            <a:endParaRPr lang="de-DE"/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'5. Emotionale Erschöpfung'!$D$1</c:f>
              <c:strCache>
                <c:ptCount val="1"/>
                <c:pt idx="0">
                  <c:v>&lt;=33%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cat>
            <c:strRef>
              <c:f>'5. Emotionale Erschöpfung'!$A$2:$A$17</c:f>
              <c:strCache>
                <c:ptCount val="16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7</c:v>
                </c:pt>
                <c:pt idx="7">
                  <c:v>Frage 8</c:v>
                </c:pt>
                <c:pt idx="8">
                  <c:v>Frage 9</c:v>
                </c:pt>
                <c:pt idx="9">
                  <c:v>Frage 10</c:v>
                </c:pt>
                <c:pt idx="10">
                  <c:v>Frage 11</c:v>
                </c:pt>
                <c:pt idx="11">
                  <c:v>Frage 12</c:v>
                </c:pt>
                <c:pt idx="12">
                  <c:v>Frage 13</c:v>
                </c:pt>
                <c:pt idx="13">
                  <c:v>Frage 14</c:v>
                </c:pt>
                <c:pt idx="14">
                  <c:v>Frage 15</c:v>
                </c:pt>
                <c:pt idx="15">
                  <c:v>Frage 16</c:v>
                </c:pt>
              </c:strCache>
            </c:strRef>
          </c:cat>
          <c:val>
            <c:numRef>
              <c:f>'5. Emotionale Erschöpfung'!$D$2:$D$17</c:f>
              <c:numCache>
                <c:formatCode>0%</c:formatCode>
                <c:ptCount val="16"/>
                <c:pt idx="0">
                  <c:v>0.21739130434782608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0.30434782608695654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0.17391304347826086</c:v>
                </c:pt>
                <c:pt idx="9">
                  <c:v>8.6956521739130432E-2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0.2608695652173913</c:v>
                </c:pt>
                <c:pt idx="14">
                  <c:v>4.3478260869565216E-2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 Emotionale Erschöpfung'!$E$1</c:f>
              <c:strCache>
                <c:ptCount val="1"/>
                <c:pt idx="0">
                  <c:v>&gt;33%-66%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'5. Emotionale Erschöpfung'!$A$2:$A$17</c:f>
              <c:strCache>
                <c:ptCount val="16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7</c:v>
                </c:pt>
                <c:pt idx="7">
                  <c:v>Frage 8</c:v>
                </c:pt>
                <c:pt idx="8">
                  <c:v>Frage 9</c:v>
                </c:pt>
                <c:pt idx="9">
                  <c:v>Frage 10</c:v>
                </c:pt>
                <c:pt idx="10">
                  <c:v>Frage 11</c:v>
                </c:pt>
                <c:pt idx="11">
                  <c:v>Frage 12</c:v>
                </c:pt>
                <c:pt idx="12">
                  <c:v>Frage 13</c:v>
                </c:pt>
                <c:pt idx="13">
                  <c:v>Frage 14</c:v>
                </c:pt>
                <c:pt idx="14">
                  <c:v>Frage 15</c:v>
                </c:pt>
                <c:pt idx="15">
                  <c:v>Frage 16</c:v>
                </c:pt>
              </c:strCache>
            </c:strRef>
          </c:cat>
          <c:val>
            <c:numRef>
              <c:f>'5. Emotionale Erschöpfung'!$E$2:$E$17</c:f>
              <c:numCache>
                <c:formatCode>0%</c:formatCode>
                <c:ptCount val="16"/>
                <c:pt idx="0">
                  <c:v>0</c:v>
                </c:pt>
                <c:pt idx="1">
                  <c:v>0.56521739130434778</c:v>
                </c:pt>
                <c:pt idx="2">
                  <c:v>0.65217391304347827</c:v>
                </c:pt>
                <c:pt idx="3">
                  <c:v>0.34782608695652173</c:v>
                </c:pt>
                <c:pt idx="4">
                  <c:v>0</c:v>
                </c:pt>
                <c:pt idx="5">
                  <c:v>0.47826086956521741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0.60869565217391308</c:v>
                </c:pt>
                <c:pt idx="12">
                  <c:v>0.39130434782608697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'5. Emotionale Erschöpfung'!$F$1</c:f>
              <c:strCache>
                <c:ptCount val="1"/>
                <c:pt idx="0">
                  <c:v>&gt;=67%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'5. Emotionale Erschöpfung'!$A$2:$A$17</c:f>
              <c:strCache>
                <c:ptCount val="16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7</c:v>
                </c:pt>
                <c:pt idx="7">
                  <c:v>Frage 8</c:v>
                </c:pt>
                <c:pt idx="8">
                  <c:v>Frage 9</c:v>
                </c:pt>
                <c:pt idx="9">
                  <c:v>Frage 10</c:v>
                </c:pt>
                <c:pt idx="10">
                  <c:v>Frage 11</c:v>
                </c:pt>
                <c:pt idx="11">
                  <c:v>Frage 12</c:v>
                </c:pt>
                <c:pt idx="12">
                  <c:v>Frage 13</c:v>
                </c:pt>
                <c:pt idx="13">
                  <c:v>Frage 14</c:v>
                </c:pt>
                <c:pt idx="14">
                  <c:v>Frage 15</c:v>
                </c:pt>
                <c:pt idx="15">
                  <c:v>Frage 16</c:v>
                </c:pt>
              </c:strCache>
            </c:strRef>
          </c:cat>
          <c:val>
            <c:numRef>
              <c:f>'5. Emotionale Erschöpfung'!$F$2:$F$17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0.73913043478260865</c:v>
                </c:pt>
                <c:pt idx="7">
                  <c:v>0.82608695652173914</c:v>
                </c:pt>
                <c:pt idx="8">
                  <c:v>0</c:v>
                </c:pt>
                <c:pt idx="9">
                  <c:v>0</c:v>
                </c:pt>
                <c:pt idx="10">
                  <c:v>0.86956521739130432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0.78260869565217395</c:v>
                </c:pt>
              </c:numCache>
            </c:numRef>
          </c:val>
        </c:ser>
        <c:gapWidth val="75"/>
        <c:overlap val="100"/>
        <c:axId val="146277120"/>
        <c:axId val="146278656"/>
      </c:barChart>
      <c:catAx>
        <c:axId val="146277120"/>
        <c:scaling>
          <c:orientation val="maxMin"/>
        </c:scaling>
        <c:delete val="1"/>
        <c:axPos val="l"/>
        <c:majorTickMark val="none"/>
        <c:tickLblPos val="none"/>
        <c:crossAx val="146278656"/>
        <c:crosses val="autoZero"/>
        <c:auto val="1"/>
        <c:lblAlgn val="ctr"/>
        <c:lblOffset val="100"/>
        <c:tickMarkSkip val="1"/>
      </c:catAx>
      <c:valAx>
        <c:axId val="146278656"/>
        <c:scaling>
          <c:orientation val="minMax"/>
          <c:max val="1"/>
          <c:min val="0"/>
        </c:scaling>
        <c:axPos val="t"/>
        <c:majorGridlines/>
        <c:numFmt formatCode="0%" sourceLinked="1"/>
        <c:majorTickMark val="none"/>
        <c:tickLblPos val="nextTo"/>
        <c:spPr>
          <a:ln w="9525">
            <a:noFill/>
          </a:ln>
        </c:spPr>
        <c:crossAx val="146277120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"/>
          <c:y val="0.16931216931216936"/>
          <c:w val="1"/>
          <c:h val="0.66137566137566162"/>
        </c:manualLayout>
      </c:layout>
      <c:barChart>
        <c:barDir val="col"/>
        <c:grouping val="percentStacked"/>
        <c:ser>
          <c:idx val="0"/>
          <c:order val="0"/>
          <c:spPr>
            <a:solidFill>
              <a:srgbClr val="FF0000"/>
            </a:solidFill>
          </c:spPr>
          <c:cat>
            <c:strRef>
              <c:f>Diagrammberechnung!$C$20</c:f>
              <c:strCache>
                <c:ptCount val="1"/>
                <c:pt idx="0">
                  <c:v>Summe11-16</c:v>
                </c:pt>
              </c:strCache>
            </c:strRef>
          </c:cat>
          <c:val>
            <c:numRef>
              <c:f>Diagrammberechnung!$D$20</c:f>
              <c:numCache>
                <c:formatCode>General</c:formatCode>
                <c:ptCount val="1"/>
                <c:pt idx="0">
                  <c:v>0.2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cat>
            <c:strRef>
              <c:f>Diagrammberechnung!$C$20</c:f>
              <c:strCache>
                <c:ptCount val="1"/>
                <c:pt idx="0">
                  <c:v>Summe11-16</c:v>
                </c:pt>
              </c:strCache>
            </c:strRef>
          </c:cat>
          <c:val>
            <c:numRef>
              <c:f>Diagrammberechnung!$E$20</c:f>
              <c:numCache>
                <c:formatCode>General</c:formatCode>
                <c:ptCount val="1"/>
                <c:pt idx="0">
                  <c:v>0.2</c:v>
                </c:pt>
              </c:numCache>
            </c:numRef>
          </c:val>
        </c:ser>
        <c:ser>
          <c:idx val="2"/>
          <c:order val="2"/>
          <c:spPr>
            <a:solidFill>
              <a:srgbClr val="00B050"/>
            </a:solidFill>
          </c:spPr>
          <c:cat>
            <c:strRef>
              <c:f>Diagrammberechnung!$C$20</c:f>
              <c:strCache>
                <c:ptCount val="1"/>
                <c:pt idx="0">
                  <c:v>Summe11-16</c:v>
                </c:pt>
              </c:strCache>
            </c:strRef>
          </c:cat>
          <c:val>
            <c:numRef>
              <c:f>Diagrammberechnung!$F$20</c:f>
              <c:numCache>
                <c:formatCode>General</c:formatCode>
                <c:ptCount val="1"/>
                <c:pt idx="0">
                  <c:v>0.2</c:v>
                </c:pt>
              </c:numCache>
            </c:numRef>
          </c:val>
        </c:ser>
        <c:overlap val="100"/>
        <c:axId val="134260224"/>
        <c:axId val="134261760"/>
      </c:barChart>
      <c:catAx>
        <c:axId val="134260224"/>
        <c:scaling>
          <c:orientation val="minMax"/>
        </c:scaling>
        <c:delete val="1"/>
        <c:axPos val="b"/>
        <c:tickLblPos val="none"/>
        <c:crossAx val="134261760"/>
        <c:crosses val="autoZero"/>
        <c:auto val="1"/>
        <c:lblAlgn val="ctr"/>
        <c:lblOffset val="100"/>
      </c:catAx>
      <c:valAx>
        <c:axId val="134261760"/>
        <c:scaling>
          <c:orientation val="minMax"/>
        </c:scaling>
        <c:delete val="1"/>
        <c:axPos val="l"/>
        <c:numFmt formatCode="0%" sourceLinked="1"/>
        <c:tickLblPos val="none"/>
        <c:crossAx val="134260224"/>
        <c:crosses val="autoZero"/>
        <c:crossBetween val="between"/>
      </c:valAx>
      <c:spPr>
        <a:noFill/>
        <a:ln w="25400">
          <a:noFill/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0555555555555561E-2"/>
          <c:y val="0.10171978502687166"/>
          <c:w val="0.96944404676688178"/>
          <c:h val="0.79656092988376426"/>
        </c:manualLayout>
      </c:layout>
      <c:barChart>
        <c:barDir val="col"/>
        <c:grouping val="percentStacked"/>
        <c:ser>
          <c:idx val="0"/>
          <c:order val="0"/>
          <c:spPr>
            <a:solidFill>
              <a:srgbClr val="FF0000"/>
            </a:solidFill>
          </c:spPr>
          <c:cat>
            <c:strRef>
              <c:f>Diagrammberechnung!$I$19</c:f>
              <c:strCache>
                <c:ptCount val="1"/>
                <c:pt idx="0">
                  <c:v>Summe 1 -10</c:v>
                </c:pt>
              </c:strCache>
            </c:strRef>
          </c:cat>
          <c:val>
            <c:numRef>
              <c:f>Diagrammberechnung!$J$19</c:f>
              <c:numCache>
                <c:formatCode>General</c:formatCode>
                <c:ptCount val="1"/>
                <c:pt idx="0">
                  <c:v>0.3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cat>
            <c:strRef>
              <c:f>Diagrammberechnung!$I$19</c:f>
              <c:strCache>
                <c:ptCount val="1"/>
                <c:pt idx="0">
                  <c:v>Summe 1 -10</c:v>
                </c:pt>
              </c:strCache>
            </c:strRef>
          </c:cat>
          <c:val>
            <c:numRef>
              <c:f>Diagrammberechnung!$K$19</c:f>
              <c:numCache>
                <c:formatCode>General</c:formatCode>
                <c:ptCount val="1"/>
                <c:pt idx="0">
                  <c:v>0.4</c:v>
                </c:pt>
              </c:numCache>
            </c:numRef>
          </c:val>
        </c:ser>
        <c:ser>
          <c:idx val="2"/>
          <c:order val="2"/>
          <c:spPr>
            <a:solidFill>
              <a:srgbClr val="00B050"/>
            </a:solidFill>
          </c:spPr>
          <c:cat>
            <c:strRef>
              <c:f>Diagrammberechnung!$I$19</c:f>
              <c:strCache>
                <c:ptCount val="1"/>
                <c:pt idx="0">
                  <c:v>Summe 1 -10</c:v>
                </c:pt>
              </c:strCache>
            </c:strRef>
          </c:cat>
          <c:val>
            <c:numRef>
              <c:f>Diagrammberechnung!$L$19</c:f>
              <c:numCache>
                <c:formatCode>General</c:formatCode>
                <c:ptCount val="1"/>
                <c:pt idx="0">
                  <c:v>0.3</c:v>
                </c:pt>
              </c:numCache>
            </c:numRef>
          </c:val>
        </c:ser>
        <c:overlap val="100"/>
        <c:axId val="135990656"/>
        <c:axId val="136012928"/>
      </c:barChart>
      <c:catAx>
        <c:axId val="135990656"/>
        <c:scaling>
          <c:orientation val="minMax"/>
        </c:scaling>
        <c:delete val="1"/>
        <c:axPos val="b"/>
        <c:tickLblPos val="none"/>
        <c:crossAx val="136012928"/>
        <c:crosses val="autoZero"/>
        <c:auto val="1"/>
        <c:lblAlgn val="ctr"/>
        <c:lblOffset val="100"/>
      </c:catAx>
      <c:valAx>
        <c:axId val="136012928"/>
        <c:scaling>
          <c:orientation val="minMax"/>
        </c:scaling>
        <c:delete val="1"/>
        <c:axPos val="l"/>
        <c:numFmt formatCode="0%" sourceLinked="1"/>
        <c:tickLblPos val="none"/>
        <c:crossAx val="135990656"/>
        <c:crosses val="autoZero"/>
        <c:crossBetween val="between"/>
      </c:valAx>
      <c:spPr>
        <a:noFill/>
        <a:ln w="25400">
          <a:noFill/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"/>
          <c:y val="0.16931216931216936"/>
          <c:w val="1"/>
          <c:h val="0.66335958005249351"/>
        </c:manualLayout>
      </c:layout>
      <c:barChart>
        <c:barDir val="col"/>
        <c:grouping val="percentStacked"/>
        <c:ser>
          <c:idx val="0"/>
          <c:order val="0"/>
          <c:spPr>
            <a:solidFill>
              <a:srgbClr val="FF0000"/>
            </a:solidFill>
          </c:spPr>
          <c:cat>
            <c:strRef>
              <c:f>Diagrammberechnung!$I$20</c:f>
              <c:strCache>
                <c:ptCount val="1"/>
                <c:pt idx="0">
                  <c:v>Summe11-16</c:v>
                </c:pt>
              </c:strCache>
            </c:strRef>
          </c:cat>
          <c:val>
            <c:numRef>
              <c:f>Diagrammberechnung!$J$20</c:f>
              <c:numCache>
                <c:formatCode>General</c:formatCode>
                <c:ptCount val="1"/>
                <c:pt idx="0">
                  <c:v>0.1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cat>
            <c:strRef>
              <c:f>Diagrammberechnung!$I$20</c:f>
              <c:strCache>
                <c:ptCount val="1"/>
                <c:pt idx="0">
                  <c:v>Summe11-16</c:v>
                </c:pt>
              </c:strCache>
            </c:strRef>
          </c:cat>
          <c:val>
            <c:numRef>
              <c:f>Diagrammberechnung!$K$20</c:f>
              <c:numCache>
                <c:formatCode>General</c:formatCode>
                <c:ptCount val="1"/>
                <c:pt idx="0">
                  <c:v>0.3</c:v>
                </c:pt>
              </c:numCache>
            </c:numRef>
          </c:val>
        </c:ser>
        <c:ser>
          <c:idx val="2"/>
          <c:order val="2"/>
          <c:spPr>
            <a:solidFill>
              <a:srgbClr val="00B050"/>
            </a:solidFill>
          </c:spPr>
          <c:cat>
            <c:strRef>
              <c:f>Diagrammberechnung!$I$20</c:f>
              <c:strCache>
                <c:ptCount val="1"/>
                <c:pt idx="0">
                  <c:v>Summe11-16</c:v>
                </c:pt>
              </c:strCache>
            </c:strRef>
          </c:cat>
          <c:val>
            <c:numRef>
              <c:f>Diagrammberechnung!$L$20</c:f>
              <c:numCache>
                <c:formatCode>General</c:formatCode>
                <c:ptCount val="1"/>
                <c:pt idx="0">
                  <c:v>0.2</c:v>
                </c:pt>
              </c:numCache>
            </c:numRef>
          </c:val>
        </c:ser>
        <c:overlap val="100"/>
        <c:axId val="136046080"/>
        <c:axId val="136047616"/>
      </c:barChart>
      <c:catAx>
        <c:axId val="136046080"/>
        <c:scaling>
          <c:orientation val="minMax"/>
        </c:scaling>
        <c:delete val="1"/>
        <c:axPos val="b"/>
        <c:tickLblPos val="none"/>
        <c:crossAx val="136047616"/>
        <c:crosses val="autoZero"/>
        <c:auto val="1"/>
        <c:lblAlgn val="ctr"/>
        <c:lblOffset val="100"/>
      </c:catAx>
      <c:valAx>
        <c:axId val="136047616"/>
        <c:scaling>
          <c:orientation val="minMax"/>
        </c:scaling>
        <c:delete val="1"/>
        <c:axPos val="l"/>
        <c:numFmt formatCode="0%" sourceLinked="1"/>
        <c:tickLblPos val="none"/>
        <c:crossAx val="136046080"/>
        <c:crosses val="autoZero"/>
        <c:crossBetween val="between"/>
      </c:valAx>
    </c:plotArea>
    <c:plotVisOnly val="1"/>
  </c:chart>
  <c:spPr>
    <a:ln>
      <a:solidFill>
        <a:sysClr val="windowText" lastClr="000000"/>
      </a:solidFill>
    </a:ln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"/>
          <c:y val="0.10171978502687165"/>
          <c:w val="1"/>
          <c:h val="0.79656092988376437"/>
        </c:manualLayout>
      </c:layout>
      <c:barChart>
        <c:barDir val="col"/>
        <c:grouping val="percentStacked"/>
        <c:ser>
          <c:idx val="0"/>
          <c:order val="0"/>
          <c:spPr>
            <a:solidFill>
              <a:srgbClr val="FF0000"/>
            </a:solidFill>
          </c:spPr>
          <c:cat>
            <c:strRef>
              <c:f>Diagrammberechnung!$C$39</c:f>
              <c:strCache>
                <c:ptCount val="1"/>
                <c:pt idx="0">
                  <c:v>Summe 1 -10</c:v>
                </c:pt>
              </c:strCache>
            </c:strRef>
          </c:cat>
          <c:val>
            <c:numRef>
              <c:f>Diagrammberechnung!$D$39</c:f>
              <c:numCache>
                <c:formatCode>0.0</c:formatCode>
                <c:ptCount val="1"/>
                <c:pt idx="0">
                  <c:v>0.3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cat>
            <c:strRef>
              <c:f>Diagrammberechnung!$C$39</c:f>
              <c:strCache>
                <c:ptCount val="1"/>
                <c:pt idx="0">
                  <c:v>Summe 1 -10</c:v>
                </c:pt>
              </c:strCache>
            </c:strRef>
          </c:cat>
          <c:val>
            <c:numRef>
              <c:f>Diagrammberechnung!$E$39</c:f>
              <c:numCache>
                <c:formatCode>0.0</c:formatCode>
                <c:ptCount val="1"/>
                <c:pt idx="0">
                  <c:v>0.3</c:v>
                </c:pt>
              </c:numCache>
            </c:numRef>
          </c:val>
        </c:ser>
        <c:ser>
          <c:idx val="2"/>
          <c:order val="2"/>
          <c:spPr>
            <a:solidFill>
              <a:srgbClr val="00B050"/>
            </a:solidFill>
          </c:spPr>
          <c:cat>
            <c:strRef>
              <c:f>Diagrammberechnung!$C$39</c:f>
              <c:strCache>
                <c:ptCount val="1"/>
                <c:pt idx="0">
                  <c:v>Summe 1 -10</c:v>
                </c:pt>
              </c:strCache>
            </c:strRef>
          </c:cat>
          <c:val>
            <c:numRef>
              <c:f>Diagrammberechnung!$F$39</c:f>
              <c:numCache>
                <c:formatCode>0.0</c:formatCode>
                <c:ptCount val="1"/>
                <c:pt idx="0">
                  <c:v>0.4</c:v>
                </c:pt>
              </c:numCache>
            </c:numRef>
          </c:val>
        </c:ser>
        <c:overlap val="100"/>
        <c:axId val="136138112"/>
        <c:axId val="136152192"/>
      </c:barChart>
      <c:catAx>
        <c:axId val="136138112"/>
        <c:scaling>
          <c:orientation val="minMax"/>
        </c:scaling>
        <c:delete val="1"/>
        <c:axPos val="b"/>
        <c:tickLblPos val="none"/>
        <c:crossAx val="136152192"/>
        <c:crosses val="autoZero"/>
        <c:auto val="1"/>
        <c:lblAlgn val="ctr"/>
        <c:lblOffset val="100"/>
      </c:catAx>
      <c:valAx>
        <c:axId val="136152192"/>
        <c:scaling>
          <c:orientation val="minMax"/>
        </c:scaling>
        <c:delete val="1"/>
        <c:axPos val="l"/>
        <c:numFmt formatCode="0%" sourceLinked="1"/>
        <c:tickLblPos val="none"/>
        <c:crossAx val="136138112"/>
        <c:crosses val="autoZero"/>
        <c:crossBetween val="between"/>
      </c:valAx>
    </c:plotArea>
    <c:plotVisOnly val="1"/>
  </c:chart>
  <c:spPr>
    <a:ln>
      <a:solidFill>
        <a:schemeClr val="tx1"/>
      </a:solidFill>
    </a:ln>
  </c:sp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"/>
          <c:y val="0.16931216931216933"/>
          <c:w val="1"/>
          <c:h val="0.66137566137566151"/>
        </c:manualLayout>
      </c:layout>
      <c:barChart>
        <c:barDir val="col"/>
        <c:grouping val="percentStacked"/>
        <c:ser>
          <c:idx val="0"/>
          <c:order val="0"/>
          <c:spPr>
            <a:solidFill>
              <a:srgbClr val="FF0000"/>
            </a:solidFill>
          </c:spPr>
          <c:cat>
            <c:strRef>
              <c:f>Diagrammberechnung!$C$40</c:f>
              <c:strCache>
                <c:ptCount val="1"/>
                <c:pt idx="0">
                  <c:v>Summe11-16</c:v>
                </c:pt>
              </c:strCache>
            </c:strRef>
          </c:cat>
          <c:val>
            <c:numRef>
              <c:f>Diagrammberechnung!$D$40</c:f>
              <c:numCache>
                <c:formatCode>0.0</c:formatCode>
                <c:ptCount val="1"/>
                <c:pt idx="0">
                  <c:v>0.1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cat>
            <c:strRef>
              <c:f>Diagrammberechnung!$C$40</c:f>
              <c:strCache>
                <c:ptCount val="1"/>
                <c:pt idx="0">
                  <c:v>Summe11-16</c:v>
                </c:pt>
              </c:strCache>
            </c:strRef>
          </c:cat>
          <c:val>
            <c:numRef>
              <c:f>Diagrammberechnung!$E$40</c:f>
              <c:numCache>
                <c:formatCode>0.0</c:formatCode>
                <c:ptCount val="1"/>
                <c:pt idx="0">
                  <c:v>0.4</c:v>
                </c:pt>
              </c:numCache>
            </c:numRef>
          </c:val>
        </c:ser>
        <c:ser>
          <c:idx val="2"/>
          <c:order val="2"/>
          <c:spPr>
            <a:solidFill>
              <a:srgbClr val="00B050"/>
            </a:solidFill>
          </c:spPr>
          <c:cat>
            <c:strRef>
              <c:f>Diagrammberechnung!$C$40</c:f>
              <c:strCache>
                <c:ptCount val="1"/>
                <c:pt idx="0">
                  <c:v>Summe11-16</c:v>
                </c:pt>
              </c:strCache>
            </c:strRef>
          </c:cat>
          <c:val>
            <c:numRef>
              <c:f>Diagrammberechnung!$F$40</c:f>
              <c:numCache>
                <c:formatCode>0.0</c:formatCode>
                <c:ptCount val="1"/>
                <c:pt idx="0">
                  <c:v>0.1</c:v>
                </c:pt>
              </c:numCache>
            </c:numRef>
          </c:val>
        </c:ser>
        <c:overlap val="100"/>
        <c:axId val="136173056"/>
        <c:axId val="136174592"/>
      </c:barChart>
      <c:catAx>
        <c:axId val="136173056"/>
        <c:scaling>
          <c:orientation val="minMax"/>
        </c:scaling>
        <c:delete val="1"/>
        <c:axPos val="b"/>
        <c:tickLblPos val="none"/>
        <c:crossAx val="136174592"/>
        <c:crosses val="autoZero"/>
        <c:auto val="1"/>
        <c:lblAlgn val="ctr"/>
        <c:lblOffset val="100"/>
      </c:catAx>
      <c:valAx>
        <c:axId val="136174592"/>
        <c:scaling>
          <c:orientation val="minMax"/>
        </c:scaling>
        <c:delete val="1"/>
        <c:axPos val="l"/>
        <c:numFmt formatCode="0%" sourceLinked="1"/>
        <c:tickLblPos val="none"/>
        <c:crossAx val="136173056"/>
        <c:crosses val="autoZero"/>
        <c:crossBetween val="between"/>
      </c:valAx>
    </c:plotArea>
    <c:plotVisOnly val="1"/>
  </c:chart>
  <c:spPr>
    <a:ln>
      <a:solidFill>
        <a:sysClr val="windowText" lastClr="000000"/>
      </a:solidFill>
    </a:ln>
  </c:sp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"/>
          <c:y val="0.16931216931216933"/>
          <c:w val="1"/>
          <c:h val="0.66137566137566151"/>
        </c:manualLayout>
      </c:layout>
      <c:barChart>
        <c:barDir val="col"/>
        <c:grouping val="percentStacked"/>
        <c:ser>
          <c:idx val="0"/>
          <c:order val="0"/>
          <c:spPr>
            <a:solidFill>
              <a:srgbClr val="FF0000"/>
            </a:solidFill>
          </c:spPr>
          <c:cat>
            <c:strRef>
              <c:f>Diagrammberechnung!$I$40</c:f>
              <c:strCache>
                <c:ptCount val="1"/>
                <c:pt idx="0">
                  <c:v>Summe11-16</c:v>
                </c:pt>
              </c:strCache>
            </c:strRef>
          </c:cat>
          <c:val>
            <c:numRef>
              <c:f>Diagrammberechnung!$J$40</c:f>
              <c:numCache>
                <c:formatCode>0.0</c:formatCode>
                <c:ptCount val="1"/>
                <c:pt idx="0">
                  <c:v>0.1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cat>
            <c:strRef>
              <c:f>Diagrammberechnung!$I$40</c:f>
              <c:strCache>
                <c:ptCount val="1"/>
                <c:pt idx="0">
                  <c:v>Summe11-16</c:v>
                </c:pt>
              </c:strCache>
            </c:strRef>
          </c:cat>
          <c:val>
            <c:numRef>
              <c:f>Diagrammberechnung!$K$40</c:f>
              <c:numCache>
                <c:formatCode>0.0</c:formatCode>
                <c:ptCount val="1"/>
                <c:pt idx="0">
                  <c:v>0.2</c:v>
                </c:pt>
              </c:numCache>
            </c:numRef>
          </c:val>
        </c:ser>
        <c:ser>
          <c:idx val="2"/>
          <c:order val="2"/>
          <c:spPr>
            <a:solidFill>
              <a:srgbClr val="00B050"/>
            </a:solidFill>
          </c:spPr>
          <c:cat>
            <c:strRef>
              <c:f>Diagrammberechnung!$I$40</c:f>
              <c:strCache>
                <c:ptCount val="1"/>
                <c:pt idx="0">
                  <c:v>Summe11-16</c:v>
                </c:pt>
              </c:strCache>
            </c:strRef>
          </c:cat>
          <c:val>
            <c:numRef>
              <c:f>Diagrammberechnung!$L$40</c:f>
              <c:numCache>
                <c:formatCode>0.0</c:formatCode>
                <c:ptCount val="1"/>
                <c:pt idx="0">
                  <c:v>0.3</c:v>
                </c:pt>
              </c:numCache>
            </c:numRef>
          </c:val>
        </c:ser>
        <c:overlap val="100"/>
        <c:axId val="136207744"/>
        <c:axId val="136221824"/>
      </c:barChart>
      <c:catAx>
        <c:axId val="136207744"/>
        <c:scaling>
          <c:orientation val="minMax"/>
        </c:scaling>
        <c:delete val="1"/>
        <c:axPos val="b"/>
        <c:tickLblPos val="none"/>
        <c:crossAx val="136221824"/>
        <c:crosses val="autoZero"/>
        <c:auto val="1"/>
        <c:lblAlgn val="ctr"/>
        <c:lblOffset val="100"/>
      </c:catAx>
      <c:valAx>
        <c:axId val="136221824"/>
        <c:scaling>
          <c:orientation val="minMax"/>
        </c:scaling>
        <c:delete val="1"/>
        <c:axPos val="l"/>
        <c:numFmt formatCode="0%" sourceLinked="1"/>
        <c:tickLblPos val="none"/>
        <c:crossAx val="136207744"/>
        <c:crosses val="autoZero"/>
        <c:crossBetween val="between"/>
      </c:valAx>
    </c:plotArea>
    <c:plotVisOnly val="1"/>
  </c:chart>
  <c:spPr>
    <a:ln>
      <a:solidFill>
        <a:sysClr val="windowText" lastClr="000000"/>
      </a:solidFill>
    </a:ln>
  </c:sp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"/>
          <c:y val="0.10158730158730157"/>
          <c:w val="1"/>
          <c:h val="0.79682539682539688"/>
        </c:manualLayout>
      </c:layout>
      <c:barChart>
        <c:barDir val="col"/>
        <c:grouping val="percentStacked"/>
        <c:ser>
          <c:idx val="0"/>
          <c:order val="0"/>
          <c:spPr>
            <a:solidFill>
              <a:srgbClr val="FF0000"/>
            </a:solidFill>
          </c:spPr>
          <c:cat>
            <c:strRef>
              <c:f>Diagrammberechnung!$I$39</c:f>
              <c:strCache>
                <c:ptCount val="1"/>
                <c:pt idx="0">
                  <c:v>Summe 1 -10</c:v>
                </c:pt>
              </c:strCache>
            </c:strRef>
          </c:cat>
          <c:val>
            <c:numRef>
              <c:f>Diagrammberechnung!$J$39</c:f>
              <c:numCache>
                <c:formatCode>0.0</c:formatCode>
                <c:ptCount val="1"/>
                <c:pt idx="0">
                  <c:v>0.2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cat>
            <c:strRef>
              <c:f>Diagrammberechnung!$I$39</c:f>
              <c:strCache>
                <c:ptCount val="1"/>
                <c:pt idx="0">
                  <c:v>Summe 1 -10</c:v>
                </c:pt>
              </c:strCache>
            </c:strRef>
          </c:cat>
          <c:val>
            <c:numRef>
              <c:f>Diagrammberechnung!$K$39</c:f>
              <c:numCache>
                <c:formatCode>0.0</c:formatCode>
                <c:ptCount val="1"/>
                <c:pt idx="0">
                  <c:v>0.4</c:v>
                </c:pt>
              </c:numCache>
            </c:numRef>
          </c:val>
        </c:ser>
        <c:ser>
          <c:idx val="2"/>
          <c:order val="2"/>
          <c:spPr>
            <a:solidFill>
              <a:srgbClr val="00B050"/>
            </a:solidFill>
          </c:spPr>
          <c:cat>
            <c:strRef>
              <c:f>Diagrammberechnung!$I$39</c:f>
              <c:strCache>
                <c:ptCount val="1"/>
                <c:pt idx="0">
                  <c:v>Summe 1 -10</c:v>
                </c:pt>
              </c:strCache>
            </c:strRef>
          </c:cat>
          <c:val>
            <c:numRef>
              <c:f>Diagrammberechnung!$L$39</c:f>
              <c:numCache>
                <c:formatCode>0.0</c:formatCode>
                <c:ptCount val="1"/>
                <c:pt idx="0">
                  <c:v>0.4</c:v>
                </c:pt>
              </c:numCache>
            </c:numRef>
          </c:val>
        </c:ser>
        <c:overlap val="100"/>
        <c:axId val="136259072"/>
        <c:axId val="136260608"/>
      </c:barChart>
      <c:catAx>
        <c:axId val="136259072"/>
        <c:scaling>
          <c:orientation val="minMax"/>
        </c:scaling>
        <c:delete val="1"/>
        <c:axPos val="b"/>
        <c:tickLblPos val="none"/>
        <c:crossAx val="136260608"/>
        <c:crosses val="autoZero"/>
        <c:auto val="1"/>
        <c:lblAlgn val="ctr"/>
        <c:lblOffset val="100"/>
      </c:catAx>
      <c:valAx>
        <c:axId val="136260608"/>
        <c:scaling>
          <c:orientation val="minMax"/>
        </c:scaling>
        <c:delete val="1"/>
        <c:axPos val="l"/>
        <c:numFmt formatCode="0%" sourceLinked="1"/>
        <c:tickLblPos val="none"/>
        <c:crossAx val="136259072"/>
        <c:crosses val="autoZero"/>
        <c:crossBetween val="between"/>
      </c:valAx>
    </c:plotArea>
    <c:plotVisOnly val="1"/>
  </c:chart>
  <c:spPr>
    <a:ln>
      <a:solidFill>
        <a:sysClr val="windowText" lastClr="000000"/>
      </a:solidFill>
    </a:ln>
  </c:sp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"/>
          <c:y val="0.16931216931216933"/>
          <c:w val="1"/>
          <c:h val="0.66137566137566151"/>
        </c:manualLayout>
      </c:layout>
      <c:barChart>
        <c:barDir val="col"/>
        <c:grouping val="percentStacked"/>
        <c:ser>
          <c:idx val="0"/>
          <c:order val="0"/>
          <c:spPr>
            <a:solidFill>
              <a:srgbClr val="FF0000"/>
            </a:solidFill>
          </c:spPr>
          <c:cat>
            <c:strRef>
              <c:f>Diagrammberechnung!$C$60</c:f>
              <c:strCache>
                <c:ptCount val="1"/>
                <c:pt idx="0">
                  <c:v>Summe11-16</c:v>
                </c:pt>
              </c:strCache>
            </c:strRef>
          </c:cat>
          <c:val>
            <c:numRef>
              <c:f>Diagrammberechnung!$D$60</c:f>
              <c:numCache>
                <c:formatCode>0.0</c:formatCode>
                <c:ptCount val="1"/>
                <c:pt idx="0">
                  <c:v>0.2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cat>
            <c:strRef>
              <c:f>Diagrammberechnung!$C$60</c:f>
              <c:strCache>
                <c:ptCount val="1"/>
                <c:pt idx="0">
                  <c:v>Summe11-16</c:v>
                </c:pt>
              </c:strCache>
            </c:strRef>
          </c:cat>
          <c:val>
            <c:numRef>
              <c:f>Diagrammberechnung!$E$60</c:f>
              <c:numCache>
                <c:formatCode>0.0</c:formatCode>
                <c:ptCount val="1"/>
                <c:pt idx="0">
                  <c:v>0.2</c:v>
                </c:pt>
              </c:numCache>
            </c:numRef>
          </c:val>
        </c:ser>
        <c:ser>
          <c:idx val="2"/>
          <c:order val="2"/>
          <c:spPr>
            <a:solidFill>
              <a:srgbClr val="00B050"/>
            </a:solidFill>
          </c:spPr>
          <c:cat>
            <c:strRef>
              <c:f>Diagrammberechnung!$C$60</c:f>
              <c:strCache>
                <c:ptCount val="1"/>
                <c:pt idx="0">
                  <c:v>Summe11-16</c:v>
                </c:pt>
              </c:strCache>
            </c:strRef>
          </c:cat>
          <c:val>
            <c:numRef>
              <c:f>Diagrammberechnung!$F$60</c:f>
              <c:numCache>
                <c:formatCode>0.0</c:formatCode>
                <c:ptCount val="1"/>
                <c:pt idx="0">
                  <c:v>0.2</c:v>
                </c:pt>
              </c:numCache>
            </c:numRef>
          </c:val>
        </c:ser>
        <c:overlap val="100"/>
        <c:axId val="136289280"/>
        <c:axId val="136295168"/>
      </c:barChart>
      <c:catAx>
        <c:axId val="136289280"/>
        <c:scaling>
          <c:orientation val="minMax"/>
        </c:scaling>
        <c:delete val="1"/>
        <c:axPos val="b"/>
        <c:tickLblPos val="none"/>
        <c:crossAx val="136295168"/>
        <c:crosses val="autoZero"/>
        <c:auto val="1"/>
        <c:lblAlgn val="ctr"/>
        <c:lblOffset val="100"/>
      </c:catAx>
      <c:valAx>
        <c:axId val="136295168"/>
        <c:scaling>
          <c:orientation val="minMax"/>
        </c:scaling>
        <c:delete val="1"/>
        <c:axPos val="l"/>
        <c:numFmt formatCode="0%" sourceLinked="1"/>
        <c:tickLblPos val="none"/>
        <c:crossAx val="136289280"/>
        <c:crosses val="autoZero"/>
        <c:crossBetween val="between"/>
      </c:valAx>
    </c:plotArea>
    <c:plotVisOnly val="1"/>
  </c:chart>
  <c:spPr>
    <a:ln>
      <a:solidFill>
        <a:sysClr val="windowText" lastClr="000000"/>
      </a:solidFill>
    </a:ln>
  </c:sp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3</xdr:col>
      <xdr:colOff>0</xdr:colOff>
      <xdr:row>17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23</xdr:row>
      <xdr:rowOff>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</xdr:colOff>
      <xdr:row>17</xdr:row>
      <xdr:rowOff>0</xdr:rowOff>
    </xdr:from>
    <xdr:to>
      <xdr:col>4</xdr:col>
      <xdr:colOff>1</xdr:colOff>
      <xdr:row>23</xdr:row>
      <xdr:rowOff>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17</xdr:row>
      <xdr:rowOff>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23</xdr:row>
      <xdr:rowOff>0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23</xdr:row>
      <xdr:rowOff>0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17</xdr:row>
      <xdr:rowOff>0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23</xdr:row>
      <xdr:rowOff>0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17</xdr:row>
      <xdr:rowOff>0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10</xdr:col>
      <xdr:colOff>0</xdr:colOff>
      <xdr:row>19</xdr:row>
      <xdr:rowOff>38100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1</xdr:colOff>
      <xdr:row>19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1</xdr:colOff>
      <xdr:row>19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10</xdr:col>
      <xdr:colOff>0</xdr:colOff>
      <xdr:row>19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10</xdr:col>
      <xdr:colOff>0</xdr:colOff>
      <xdr:row>19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activeCell="A2" sqref="A2:H2"/>
    </sheetView>
  </sheetViews>
  <sheetFormatPr baseColWidth="10" defaultRowHeight="15.75"/>
  <cols>
    <col min="1" max="1" width="5.5" customWidth="1"/>
    <col min="8" max="8" width="6.625" customWidth="1"/>
  </cols>
  <sheetData>
    <row r="1" spans="1:12" ht="60.75" customHeight="1">
      <c r="A1" s="59" t="s">
        <v>62</v>
      </c>
      <c r="B1" s="60"/>
      <c r="C1" s="60"/>
      <c r="D1" s="60"/>
      <c r="E1" s="60"/>
      <c r="F1" s="60"/>
      <c r="G1" s="60"/>
      <c r="H1" s="61"/>
    </row>
    <row r="2" spans="1:12" ht="33.75" customHeight="1">
      <c r="A2" s="71" t="s">
        <v>37</v>
      </c>
      <c r="B2" s="72"/>
      <c r="C2" s="72"/>
      <c r="D2" s="72"/>
      <c r="E2" s="72"/>
      <c r="F2" s="72"/>
      <c r="G2" s="72"/>
      <c r="H2" s="73"/>
    </row>
    <row r="3" spans="1:12" ht="33.75" customHeight="1">
      <c r="A3" s="71" t="s">
        <v>38</v>
      </c>
      <c r="B3" s="72"/>
      <c r="C3" s="72"/>
      <c r="D3" s="72"/>
      <c r="E3" s="73"/>
      <c r="F3" s="22" t="s">
        <v>22</v>
      </c>
      <c r="G3" s="15"/>
      <c r="H3" s="16">
        <v>30</v>
      </c>
    </row>
    <row r="4" spans="1:12" ht="33.75" customHeight="1">
      <c r="A4" s="69" t="s">
        <v>19</v>
      </c>
      <c r="B4" s="70"/>
      <c r="C4" s="70"/>
      <c r="D4" s="62">
        <v>42005</v>
      </c>
      <c r="E4" s="63"/>
      <c r="F4" s="14" t="s">
        <v>20</v>
      </c>
      <c r="G4" s="64" t="s">
        <v>21</v>
      </c>
      <c r="H4" s="65"/>
    </row>
    <row r="5" spans="1:12" ht="33.75" customHeight="1">
      <c r="A5" s="69" t="s">
        <v>23</v>
      </c>
      <c r="B5" s="70"/>
      <c r="C5" s="70"/>
      <c r="D5" s="70"/>
      <c r="E5" s="16">
        <v>23</v>
      </c>
      <c r="F5" s="74" t="s">
        <v>24</v>
      </c>
      <c r="G5" s="75"/>
      <c r="H5" s="20">
        <f>+E5/H3</f>
        <v>0.76666666666666672</v>
      </c>
    </row>
    <row r="6" spans="1:12" ht="33.75" customHeight="1">
      <c r="A6" s="66" t="s">
        <v>64</v>
      </c>
      <c r="B6" s="67"/>
      <c r="C6" s="67"/>
      <c r="D6" s="67"/>
      <c r="E6" s="67"/>
      <c r="F6" s="67"/>
      <c r="G6" s="67"/>
      <c r="H6" s="68"/>
    </row>
    <row r="7" spans="1:12" ht="38.25" customHeight="1">
      <c r="A7" s="3"/>
      <c r="B7" s="21"/>
      <c r="C7" s="21" t="s">
        <v>18</v>
      </c>
      <c r="D7" s="21" t="s">
        <v>47</v>
      </c>
      <c r="E7" s="21" t="s">
        <v>26</v>
      </c>
      <c r="F7" s="21" t="s">
        <v>27</v>
      </c>
      <c r="G7" s="21" t="s">
        <v>28</v>
      </c>
      <c r="H7" s="7"/>
      <c r="J7" s="13"/>
      <c r="K7" s="13"/>
      <c r="L7" s="13"/>
    </row>
    <row r="8" spans="1:12">
      <c r="A8" s="3"/>
      <c r="B8" s="53" t="s">
        <v>52</v>
      </c>
      <c r="C8" s="24">
        <f>'1. Stress'!C2</f>
        <v>0.39130434782608697</v>
      </c>
      <c r="D8" s="24">
        <f>'2. Psychische Ermüdung'!C2</f>
        <v>0.56521739130434778</v>
      </c>
      <c r="E8" s="24">
        <f>'3. Monotonie'!C2</f>
        <v>0.34782608695652173</v>
      </c>
      <c r="F8" s="24">
        <f>'4. Psychische Sättigung'!C2</f>
        <v>0.78260869565217395</v>
      </c>
      <c r="G8" s="24">
        <f>'5. Emotionale Erschöpfung'!C2</f>
        <v>0.21739130434782608</v>
      </c>
      <c r="H8" s="7"/>
      <c r="J8" s="5"/>
      <c r="K8" s="5"/>
      <c r="L8" s="5"/>
    </row>
    <row r="9" spans="1:12">
      <c r="A9" s="3"/>
      <c r="B9" s="54"/>
      <c r="C9" s="24">
        <f>'1. Stress'!C3</f>
        <v>0.17391304347826086</v>
      </c>
      <c r="D9" s="24">
        <f>'2. Psychische Ermüdung'!C3</f>
        <v>0.34782608695652173</v>
      </c>
      <c r="E9" s="24">
        <f>'3. Monotonie'!C3</f>
        <v>0.17391304347826086</v>
      </c>
      <c r="F9" s="24">
        <f>'4. Psychische Sättigung'!C3</f>
        <v>0.52173913043478259</v>
      </c>
      <c r="G9" s="24">
        <f>'5. Emotionale Erschöpfung'!C3</f>
        <v>0.56521739130434778</v>
      </c>
      <c r="H9" s="7"/>
      <c r="J9" s="5"/>
      <c r="K9" s="5"/>
      <c r="L9" s="5"/>
    </row>
    <row r="10" spans="1:12">
      <c r="A10" s="3"/>
      <c r="B10" s="54"/>
      <c r="C10" s="24">
        <f>'1. Stress'!C4</f>
        <v>0.13043478260869565</v>
      </c>
      <c r="D10" s="24">
        <f>'2. Psychische Ermüdung'!C4</f>
        <v>8.6956521739130432E-2</v>
      </c>
      <c r="E10" s="24">
        <f>'3. Monotonie'!C4</f>
        <v>0.73913043478260865</v>
      </c>
      <c r="F10" s="24">
        <f>'4. Psychische Sättigung'!C4</f>
        <v>0.69565217391304346</v>
      </c>
      <c r="G10" s="24">
        <f>'5. Emotionale Erschöpfung'!C4</f>
        <v>0.65217391304347827</v>
      </c>
      <c r="H10" s="7"/>
      <c r="J10" s="5"/>
      <c r="K10" s="5"/>
      <c r="L10" s="5"/>
    </row>
    <row r="11" spans="1:12">
      <c r="A11" s="3"/>
      <c r="B11" s="54"/>
      <c r="C11" s="24">
        <f>'1. Stress'!C5</f>
        <v>0.30434782608695654</v>
      </c>
      <c r="D11" s="24">
        <f>'2. Psychische Ermüdung'!C5</f>
        <v>0.2608695652173913</v>
      </c>
      <c r="E11" s="24">
        <f>'3. Monotonie'!C5</f>
        <v>0.13043478260869565</v>
      </c>
      <c r="F11" s="24">
        <f>'4. Psychische Sättigung'!C5</f>
        <v>0.13043478260869565</v>
      </c>
      <c r="G11" s="24">
        <f>'5. Emotionale Erschöpfung'!C5</f>
        <v>0.34782608695652173</v>
      </c>
      <c r="H11" s="7"/>
      <c r="J11" s="5"/>
      <c r="K11" s="5"/>
      <c r="L11" s="5"/>
    </row>
    <row r="12" spans="1:12">
      <c r="A12" s="3"/>
      <c r="B12" s="54"/>
      <c r="C12" s="24">
        <f>'1. Stress'!C6</f>
        <v>0.52173913043478259</v>
      </c>
      <c r="D12" s="24">
        <f>'2. Psychische Ermüdung'!C6</f>
        <v>0.73913043478260865</v>
      </c>
      <c r="E12" s="24">
        <f>'3. Monotonie'!C6</f>
        <v>0.69565217391304346</v>
      </c>
      <c r="F12" s="24">
        <f>'4. Psychische Sättigung'!C6</f>
        <v>0.60869565217391308</v>
      </c>
      <c r="G12" s="24">
        <f>'5. Emotionale Erschöpfung'!C6</f>
        <v>0.30434782608695654</v>
      </c>
      <c r="H12" s="7"/>
      <c r="J12" s="5"/>
      <c r="K12" s="5"/>
      <c r="L12" s="5"/>
    </row>
    <row r="13" spans="1:12">
      <c r="A13" s="3"/>
      <c r="B13" s="54"/>
      <c r="C13" s="24">
        <f>'1. Stress'!C7</f>
        <v>0.65217391304347827</v>
      </c>
      <c r="D13" s="24">
        <f>'2. Psychische Ermüdung'!C7</f>
        <v>0.39130434782608697</v>
      </c>
      <c r="E13" s="24">
        <f>'3. Monotonie'!C7</f>
        <v>0.43478260869565216</v>
      </c>
      <c r="F13" s="24">
        <f>'4. Psychische Sättigung'!C7</f>
        <v>0.65217391304347827</v>
      </c>
      <c r="G13" s="24">
        <f>'5. Emotionale Erschöpfung'!C7</f>
        <v>0.47826086956521741</v>
      </c>
      <c r="H13" s="7"/>
      <c r="J13" s="5"/>
      <c r="K13" s="5"/>
      <c r="L13" s="5"/>
    </row>
    <row r="14" spans="1:12">
      <c r="A14" s="3"/>
      <c r="B14" s="54"/>
      <c r="C14" s="24">
        <f>'1. Stress'!C8</f>
        <v>0.2608695652173913</v>
      </c>
      <c r="D14" s="24">
        <f>'2. Psychische Ermüdung'!C8</f>
        <v>0.34782608695652173</v>
      </c>
      <c r="E14" s="24">
        <f>'3. Monotonie'!C8</f>
        <v>0.21739130434782608</v>
      </c>
      <c r="F14" s="24">
        <f>'4. Psychische Sättigung'!C8</f>
        <v>0.2608695652173913</v>
      </c>
      <c r="G14" s="24">
        <f>'5. Emotionale Erschöpfung'!C8</f>
        <v>0.73913043478260865</v>
      </c>
      <c r="H14" s="7"/>
      <c r="J14" s="5"/>
      <c r="K14" s="5"/>
      <c r="L14" s="5"/>
    </row>
    <row r="15" spans="1:12">
      <c r="A15" s="3"/>
      <c r="B15" s="54"/>
      <c r="C15" s="24">
        <f>'1. Stress'!C9</f>
        <v>0.21739130434782608</v>
      </c>
      <c r="D15" s="24">
        <f>'2. Psychische Ermüdung'!C9</f>
        <v>0.69565217391304346</v>
      </c>
      <c r="E15" s="24">
        <f>'3. Monotonie'!C9</f>
        <v>0.78260869565217395</v>
      </c>
      <c r="F15" s="24">
        <f>'4. Psychische Sättigung'!C9</f>
        <v>0.21739130434782608</v>
      </c>
      <c r="G15" s="24">
        <f>'5. Emotionale Erschöpfung'!C9</f>
        <v>0.82608695652173914</v>
      </c>
      <c r="H15" s="7"/>
      <c r="J15" s="5"/>
      <c r="K15" s="5"/>
      <c r="L15" s="5"/>
    </row>
    <row r="16" spans="1:12">
      <c r="A16" s="3"/>
      <c r="B16" s="54"/>
      <c r="C16" s="24">
        <f>'1. Stress'!C10</f>
        <v>0.91304347826086951</v>
      </c>
      <c r="D16" s="24">
        <f>'2. Psychische Ermüdung'!C10</f>
        <v>0.21739130434782608</v>
      </c>
      <c r="E16" s="24">
        <f>'3. Monotonie'!C10</f>
        <v>0.13043478260869565</v>
      </c>
      <c r="F16" s="24">
        <f>'4. Psychische Sättigung'!C10</f>
        <v>0.13043478260869565</v>
      </c>
      <c r="G16" s="24">
        <f>'5. Emotionale Erschöpfung'!C10</f>
        <v>0.17391304347826086</v>
      </c>
      <c r="H16" s="7"/>
      <c r="J16" s="5"/>
      <c r="K16" s="5"/>
      <c r="L16" s="5"/>
    </row>
    <row r="17" spans="1:12">
      <c r="A17" s="3"/>
      <c r="B17" s="55"/>
      <c r="C17" s="24">
        <f>'1. Stress'!C11</f>
        <v>0.60869565217391308</v>
      </c>
      <c r="D17" s="24">
        <f>'2. Psychische Ermüdung'!C11</f>
        <v>0.69565217391304346</v>
      </c>
      <c r="E17" s="24">
        <f>'3. Monotonie'!C11</f>
        <v>0.60869565217391308</v>
      </c>
      <c r="F17" s="24">
        <f>'4. Psychische Sättigung'!C11</f>
        <v>0.60869565217391308</v>
      </c>
      <c r="G17" s="24">
        <f>'5. Emotionale Erschöpfung'!C11</f>
        <v>8.6956521739130432E-2</v>
      </c>
      <c r="H17" s="7"/>
      <c r="J17" s="5"/>
      <c r="K17" s="5"/>
      <c r="L17" s="5"/>
    </row>
    <row r="18" spans="1:12">
      <c r="A18" s="3"/>
      <c r="B18" s="56" t="s">
        <v>53</v>
      </c>
      <c r="C18" s="24">
        <f>'1. Stress'!C12</f>
        <v>0.65217391304347827</v>
      </c>
      <c r="D18" s="24">
        <f>'2. Psychische Ermüdung'!C12</f>
        <v>0.39130434782608697</v>
      </c>
      <c r="E18" s="24">
        <f>'3. Monotonie'!C12</f>
        <v>0.52173913043478259</v>
      </c>
      <c r="F18" s="24">
        <f>'4. Psychische Sättigung'!C12</f>
        <v>0.65217391304347827</v>
      </c>
      <c r="G18" s="24">
        <f>'5. Emotionale Erschöpfung'!C12</f>
        <v>0.86956521739130432</v>
      </c>
      <c r="H18" s="7"/>
      <c r="J18" s="5"/>
      <c r="K18" s="5"/>
      <c r="L18" s="5"/>
    </row>
    <row r="19" spans="1:12">
      <c r="A19" s="3"/>
      <c r="B19" s="57"/>
      <c r="C19" s="24">
        <f>'1. Stress'!C13</f>
        <v>0.17391304347826086</v>
      </c>
      <c r="D19" s="24">
        <f>'2. Psychische Ermüdung'!C13</f>
        <v>0.78260869565217395</v>
      </c>
      <c r="E19" s="24">
        <f>'3. Monotonie'!C13</f>
        <v>0.73913043478260865</v>
      </c>
      <c r="F19" s="24">
        <f>'4. Psychische Sättigung'!C13</f>
        <v>0.17391304347826086</v>
      </c>
      <c r="G19" s="24">
        <f>'5. Emotionale Erschöpfung'!C13</f>
        <v>0.60869565217391308</v>
      </c>
      <c r="H19" s="7"/>
      <c r="J19" s="5"/>
      <c r="K19" s="5"/>
      <c r="L19" s="5"/>
    </row>
    <row r="20" spans="1:12">
      <c r="A20" s="3"/>
      <c r="B20" s="57"/>
      <c r="C20" s="24">
        <f>'1. Stress'!C14</f>
        <v>0.13043478260869565</v>
      </c>
      <c r="D20" s="24">
        <f>'2. Psychische Ermüdung'!C14</f>
        <v>0.52173913043478259</v>
      </c>
      <c r="E20" s="24">
        <f>'3. Monotonie'!C14</f>
        <v>0.30434782608695654</v>
      </c>
      <c r="F20" s="24">
        <f>'4. Psychische Sättigung'!C14</f>
        <v>0.13043478260869565</v>
      </c>
      <c r="G20" s="24">
        <f>'5. Emotionale Erschöpfung'!C14</f>
        <v>0.39130434782608697</v>
      </c>
      <c r="H20" s="7"/>
      <c r="J20" s="5"/>
      <c r="K20" s="5"/>
      <c r="L20" s="5"/>
    </row>
    <row r="21" spans="1:12">
      <c r="A21" s="3"/>
      <c r="B21" s="57"/>
      <c r="C21" s="24">
        <f>'1. Stress'!C15</f>
        <v>0.69565217391304346</v>
      </c>
      <c r="D21" s="24">
        <f>'2. Psychische Ermüdung'!C15</f>
        <v>0.17391304347826086</v>
      </c>
      <c r="E21" s="24">
        <f>'3. Monotonie'!C15</f>
        <v>0.52173913043478259</v>
      </c>
      <c r="F21" s="24">
        <f>'4. Psychische Sättigung'!C15</f>
        <v>0.69565217391304346</v>
      </c>
      <c r="G21" s="24">
        <f>'5. Emotionale Erschöpfung'!C15</f>
        <v>0.2608695652173913</v>
      </c>
      <c r="H21" s="7"/>
      <c r="J21" s="5"/>
      <c r="K21" s="5"/>
      <c r="L21" s="5"/>
    </row>
    <row r="22" spans="1:12">
      <c r="A22" s="3"/>
      <c r="B22" s="57"/>
      <c r="C22" s="24">
        <f>'1. Stress'!C16</f>
        <v>0.73913043478260865</v>
      </c>
      <c r="D22" s="24">
        <f>'2. Psychische Ermüdung'!C16</f>
        <v>0.52173913043478259</v>
      </c>
      <c r="E22" s="24">
        <f>'3. Monotonie'!C16</f>
        <v>0.56521739130434778</v>
      </c>
      <c r="F22" s="24">
        <f>'4. Psychische Sättigung'!C16</f>
        <v>0.17391304347826086</v>
      </c>
      <c r="G22" s="24">
        <f>'5. Emotionale Erschöpfung'!C16</f>
        <v>4.3478260869565216E-2</v>
      </c>
      <c r="H22" s="7"/>
      <c r="J22" s="5"/>
      <c r="K22" s="5"/>
      <c r="L22" s="5"/>
    </row>
    <row r="23" spans="1:12">
      <c r="A23" s="3"/>
      <c r="B23" s="58"/>
      <c r="C23" s="24">
        <f>'1. Stress'!C17</f>
        <v>0.65217391304347827</v>
      </c>
      <c r="D23" s="24">
        <f>'2. Psychische Ermüdung'!C17</f>
        <v>0.13043478260869565</v>
      </c>
      <c r="E23" s="24">
        <f>'3. Monotonie'!C17</f>
        <v>0.47826086956521741</v>
      </c>
      <c r="F23" s="24">
        <f>'4. Psychische Sättigung'!C17</f>
        <v>0.65217391304347827</v>
      </c>
      <c r="G23" s="24">
        <f>'5. Emotionale Erschöpfung'!C17</f>
        <v>0.78260869565217395</v>
      </c>
      <c r="H23" s="7"/>
      <c r="J23" s="5"/>
      <c r="K23" s="5"/>
      <c r="L23" s="5"/>
    </row>
    <row r="24" spans="1:12">
      <c r="A24" s="3"/>
      <c r="B24" s="6"/>
      <c r="C24" s="6"/>
      <c r="D24" s="6"/>
      <c r="E24" s="6"/>
      <c r="F24" s="6"/>
      <c r="G24" s="6"/>
      <c r="H24" s="7"/>
    </row>
    <row r="25" spans="1:12">
      <c r="A25" s="3"/>
      <c r="B25" s="47" t="s">
        <v>59</v>
      </c>
      <c r="C25" s="47"/>
      <c r="D25" s="48" t="s">
        <v>60</v>
      </c>
      <c r="E25" s="48"/>
      <c r="F25" s="49" t="s">
        <v>61</v>
      </c>
      <c r="G25" s="49"/>
      <c r="H25" s="7"/>
    </row>
    <row r="26" spans="1:12">
      <c r="A26" s="3"/>
      <c r="B26" s="50" t="s">
        <v>42</v>
      </c>
      <c r="C26" s="50"/>
      <c r="D26" s="51" t="s">
        <v>43</v>
      </c>
      <c r="E26" s="51"/>
      <c r="F26" s="52" t="s">
        <v>44</v>
      </c>
      <c r="G26" s="52"/>
      <c r="H26" s="7"/>
    </row>
    <row r="27" spans="1:12">
      <c r="A27" s="3"/>
      <c r="B27" s="50"/>
      <c r="C27" s="50"/>
      <c r="D27" s="51"/>
      <c r="E27" s="51"/>
      <c r="F27" s="52"/>
      <c r="G27" s="52"/>
      <c r="H27" s="7"/>
    </row>
    <row r="28" spans="1:12">
      <c r="A28" s="3"/>
      <c r="B28" s="6"/>
      <c r="C28" s="6"/>
      <c r="D28" s="6"/>
      <c r="E28" s="6"/>
      <c r="F28" s="6"/>
      <c r="G28" s="6"/>
      <c r="H28" s="7"/>
    </row>
    <row r="29" spans="1:12">
      <c r="A29" s="3"/>
      <c r="B29" s="6"/>
      <c r="C29" s="6"/>
      <c r="D29" s="6"/>
      <c r="E29" s="6"/>
      <c r="F29" s="6"/>
      <c r="G29" s="6"/>
      <c r="H29" s="7"/>
    </row>
    <row r="30" spans="1:12">
      <c r="A30" s="3"/>
      <c r="B30" s="23" t="s">
        <v>36</v>
      </c>
      <c r="C30" s="6"/>
      <c r="D30" s="6"/>
      <c r="E30" s="2"/>
      <c r="F30" s="2"/>
      <c r="G30" s="2"/>
      <c r="H30" s="7"/>
    </row>
    <row r="31" spans="1:12">
      <c r="A31" s="3"/>
      <c r="B31" s="6"/>
      <c r="C31" s="6"/>
      <c r="D31" s="6"/>
      <c r="E31" s="9"/>
      <c r="F31" s="9"/>
      <c r="G31" s="9"/>
      <c r="H31" s="7"/>
    </row>
    <row r="32" spans="1:12">
      <c r="A32" s="3"/>
      <c r="B32" s="6"/>
      <c r="C32" s="6"/>
      <c r="D32" s="6"/>
      <c r="E32" s="6"/>
      <c r="F32" s="6" t="s">
        <v>40</v>
      </c>
      <c r="G32" s="6"/>
      <c r="H32" s="7"/>
    </row>
    <row r="33" spans="1:8">
      <c r="A33" s="3"/>
      <c r="B33" s="23" t="s">
        <v>35</v>
      </c>
      <c r="C33" s="6"/>
      <c r="D33" s="6"/>
      <c r="E33" s="6"/>
      <c r="F33" s="6"/>
      <c r="G33" s="6"/>
      <c r="H33" s="7"/>
    </row>
    <row r="34" spans="1:8">
      <c r="A34" s="3"/>
      <c r="B34" s="6"/>
      <c r="C34" s="6"/>
      <c r="D34" s="6"/>
      <c r="E34" s="2"/>
      <c r="F34" s="2"/>
      <c r="G34" s="2"/>
      <c r="H34" s="7"/>
    </row>
    <row r="35" spans="1:8">
      <c r="A35" s="3"/>
      <c r="B35" s="6"/>
      <c r="C35" s="6"/>
      <c r="D35" s="6"/>
      <c r="E35" s="9"/>
      <c r="F35" s="9"/>
      <c r="G35" s="9"/>
      <c r="H35" s="7"/>
    </row>
    <row r="36" spans="1:8">
      <c r="A36" s="8"/>
      <c r="B36" s="9"/>
      <c r="C36" s="9"/>
      <c r="D36" s="9"/>
      <c r="E36" s="9"/>
      <c r="F36" s="9" t="s">
        <v>40</v>
      </c>
      <c r="G36" s="9"/>
      <c r="H36" s="10"/>
    </row>
  </sheetData>
  <sheetProtection sheet="1" objects="1" scenarios="1" selectLockedCells="1"/>
  <mergeCells count="17">
    <mergeCell ref="B8:B17"/>
    <mergeCell ref="B18:B23"/>
    <mergeCell ref="A1:H1"/>
    <mergeCell ref="D4:E4"/>
    <mergeCell ref="G4:H4"/>
    <mergeCell ref="A6:H6"/>
    <mergeCell ref="A5:D5"/>
    <mergeCell ref="A4:C4"/>
    <mergeCell ref="A3:E3"/>
    <mergeCell ref="A2:H2"/>
    <mergeCell ref="F5:G5"/>
    <mergeCell ref="B25:C25"/>
    <mergeCell ref="D25:E25"/>
    <mergeCell ref="F25:G25"/>
    <mergeCell ref="B26:C27"/>
    <mergeCell ref="D26:E27"/>
    <mergeCell ref="F26:G27"/>
  </mergeCells>
  <conditionalFormatting sqref="C8:G23">
    <cfRule type="cellIs" dxfId="7" priority="3" operator="equal">
      <formula>0</formula>
    </cfRule>
    <cfRule type="cellIs" dxfId="6" priority="9" operator="between">
      <formula>0.01</formula>
      <formula>0.335</formula>
    </cfRule>
  </conditionalFormatting>
  <conditionalFormatting sqref="C8:G23">
    <cfRule type="cellIs" dxfId="5" priority="4" operator="greaterThan">
      <formula>0.6644</formula>
    </cfRule>
    <cfRule type="cellIs" dxfId="4" priority="5" operator="between">
      <formula>0.335</formula>
      <formula>0.664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A7" sqref="A7"/>
    </sheetView>
  </sheetViews>
  <sheetFormatPr baseColWidth="10" defaultRowHeight="15.75"/>
  <cols>
    <col min="1" max="1" width="5.5" customWidth="1"/>
    <col min="8" max="8" width="6.625" customWidth="1"/>
  </cols>
  <sheetData>
    <row r="1" spans="1:12" ht="60.75" customHeight="1">
      <c r="A1" s="59" t="str">
        <f>'Auswertung - Start'!A1:H1</f>
        <v>Auswertung der
Checklisten zur Erfassung von Fehlbeanspruchungsfolgen</v>
      </c>
      <c r="B1" s="60"/>
      <c r="C1" s="60"/>
      <c r="D1" s="60"/>
      <c r="E1" s="60"/>
      <c r="F1" s="60"/>
      <c r="G1" s="60"/>
      <c r="H1" s="61"/>
    </row>
    <row r="2" spans="1:12" ht="33.75" customHeight="1">
      <c r="A2" s="80" t="str">
        <f>'Auswertung - Start'!A2:H2</f>
        <v>Unternehmen: Muster AG</v>
      </c>
      <c r="B2" s="81"/>
      <c r="C2" s="81"/>
      <c r="D2" s="81"/>
      <c r="E2" s="81"/>
      <c r="F2" s="81"/>
      <c r="G2" s="81"/>
      <c r="H2" s="82"/>
    </row>
    <row r="3" spans="1:12" ht="33.75" customHeight="1">
      <c r="A3" s="80" t="str">
        <f>'Auswertung - Start'!A3:E3</f>
        <v>Bereich: Musterbereich</v>
      </c>
      <c r="B3" s="81"/>
      <c r="C3" s="81"/>
      <c r="D3" s="81"/>
      <c r="E3" s="82"/>
      <c r="F3" s="42" t="str">
        <f>'Auswertung - Start'!F3:H3</f>
        <v>Anzahl der MA:</v>
      </c>
      <c r="G3" s="43"/>
      <c r="H3" s="44">
        <v>30</v>
      </c>
    </row>
    <row r="4" spans="1:12" ht="33.75" customHeight="1">
      <c r="A4" s="76" t="s">
        <v>19</v>
      </c>
      <c r="B4" s="77"/>
      <c r="C4" s="77"/>
      <c r="D4" s="83">
        <f>'Auswertung - Start'!D4:E4</f>
        <v>42005</v>
      </c>
      <c r="E4" s="84"/>
      <c r="F4" s="45" t="s">
        <v>20</v>
      </c>
      <c r="G4" s="85" t="str">
        <f>'Auswertung - Start'!G4:H4</f>
        <v>A. Mustermann
B. Musterfrau</v>
      </c>
      <c r="H4" s="86"/>
    </row>
    <row r="5" spans="1:12" ht="33.75" customHeight="1">
      <c r="A5" s="76" t="s">
        <v>23</v>
      </c>
      <c r="B5" s="77"/>
      <c r="C5" s="77"/>
      <c r="D5" s="77"/>
      <c r="E5" s="44">
        <f>'Auswertung - Start'!E5</f>
        <v>23</v>
      </c>
      <c r="F5" s="78" t="s">
        <v>24</v>
      </c>
      <c r="G5" s="79"/>
      <c r="H5" s="46">
        <f>'Auswertung - Start'!H5</f>
        <v>0.76666666666666672</v>
      </c>
    </row>
    <row r="6" spans="1:12" ht="33.75" customHeight="1">
      <c r="A6" s="66" t="s">
        <v>63</v>
      </c>
      <c r="B6" s="67"/>
      <c r="C6" s="67"/>
      <c r="D6" s="67"/>
      <c r="E6" s="67"/>
      <c r="F6" s="67"/>
      <c r="G6" s="67"/>
      <c r="H6" s="68"/>
    </row>
    <row r="7" spans="1:12" ht="38.25" customHeight="1">
      <c r="A7" s="3"/>
      <c r="B7" s="40"/>
      <c r="C7" s="40" t="s">
        <v>18</v>
      </c>
      <c r="D7" s="40" t="s">
        <v>47</v>
      </c>
      <c r="E7" s="40" t="s">
        <v>26</v>
      </c>
      <c r="F7" s="40" t="s">
        <v>27</v>
      </c>
      <c r="G7" s="40" t="s">
        <v>28</v>
      </c>
      <c r="H7" s="7"/>
      <c r="J7" s="13"/>
      <c r="K7" s="13"/>
      <c r="L7" s="13"/>
    </row>
    <row r="8" spans="1:12" ht="15.75" customHeight="1">
      <c r="A8" s="3"/>
      <c r="B8" s="41" t="s">
        <v>2</v>
      </c>
      <c r="C8" s="24">
        <f>'1. Stress'!C2</f>
        <v>0.39130434782608697</v>
      </c>
      <c r="D8" s="24">
        <f>'2. Psychische Ermüdung'!C2</f>
        <v>0.56521739130434778</v>
      </c>
      <c r="E8" s="24">
        <f>'3. Monotonie'!C2</f>
        <v>0.34782608695652173</v>
      </c>
      <c r="F8" s="24">
        <f>'4. Psychische Sättigung'!C2</f>
        <v>0.78260869565217395</v>
      </c>
      <c r="G8" s="24">
        <f>'5. Emotionale Erschöpfung'!C2</f>
        <v>0.21739130434782608</v>
      </c>
      <c r="H8" s="7"/>
      <c r="J8" s="5"/>
      <c r="K8" s="5"/>
      <c r="L8" s="5"/>
    </row>
    <row r="9" spans="1:12">
      <c r="A9" s="3"/>
      <c r="B9" s="41" t="s">
        <v>3</v>
      </c>
      <c r="C9" s="24">
        <f>'1. Stress'!C3</f>
        <v>0.17391304347826086</v>
      </c>
      <c r="D9" s="24">
        <f>'2. Psychische Ermüdung'!C3</f>
        <v>0.34782608695652173</v>
      </c>
      <c r="E9" s="24">
        <f>'3. Monotonie'!C3</f>
        <v>0.17391304347826086</v>
      </c>
      <c r="F9" s="24">
        <f>'4. Psychische Sättigung'!C3</f>
        <v>0.52173913043478259</v>
      </c>
      <c r="G9" s="24">
        <f>'5. Emotionale Erschöpfung'!C3</f>
        <v>0.56521739130434778</v>
      </c>
      <c r="H9" s="7"/>
      <c r="J9" s="5"/>
      <c r="K9" s="5"/>
      <c r="L9" s="5"/>
    </row>
    <row r="10" spans="1:12">
      <c r="A10" s="3"/>
      <c r="B10" s="41" t="s">
        <v>4</v>
      </c>
      <c r="C10" s="24">
        <f>'1. Stress'!C4</f>
        <v>0.13043478260869565</v>
      </c>
      <c r="D10" s="24">
        <f>'2. Psychische Ermüdung'!C4</f>
        <v>8.6956521739130432E-2</v>
      </c>
      <c r="E10" s="24">
        <f>'3. Monotonie'!C4</f>
        <v>0.73913043478260865</v>
      </c>
      <c r="F10" s="24">
        <f>'4. Psychische Sättigung'!C4</f>
        <v>0.69565217391304346</v>
      </c>
      <c r="G10" s="24">
        <f>'5. Emotionale Erschöpfung'!C4</f>
        <v>0.65217391304347827</v>
      </c>
      <c r="H10" s="7"/>
      <c r="J10" s="5"/>
      <c r="K10" s="5"/>
      <c r="L10" s="5"/>
    </row>
    <row r="11" spans="1:12">
      <c r="A11" s="3"/>
      <c r="B11" s="41" t="s">
        <v>5</v>
      </c>
      <c r="C11" s="24">
        <f>'1. Stress'!C5</f>
        <v>0.30434782608695654</v>
      </c>
      <c r="D11" s="24">
        <f>'2. Psychische Ermüdung'!C5</f>
        <v>0.2608695652173913</v>
      </c>
      <c r="E11" s="24">
        <f>'3. Monotonie'!C5</f>
        <v>0.13043478260869565</v>
      </c>
      <c r="F11" s="24">
        <f>'4. Psychische Sättigung'!C5</f>
        <v>0.13043478260869565</v>
      </c>
      <c r="G11" s="24">
        <f>'5. Emotionale Erschöpfung'!C5</f>
        <v>0.34782608695652173</v>
      </c>
      <c r="H11" s="7"/>
      <c r="J11" s="5"/>
      <c r="K11" s="5"/>
      <c r="L11" s="5"/>
    </row>
    <row r="12" spans="1:12">
      <c r="A12" s="3"/>
      <c r="B12" s="41" t="s">
        <v>6</v>
      </c>
      <c r="C12" s="24">
        <f>'1. Stress'!C6</f>
        <v>0.52173913043478259</v>
      </c>
      <c r="D12" s="24">
        <f>'2. Psychische Ermüdung'!C6</f>
        <v>0.73913043478260865</v>
      </c>
      <c r="E12" s="24">
        <f>'3. Monotonie'!C6</f>
        <v>0.69565217391304346</v>
      </c>
      <c r="F12" s="24">
        <f>'4. Psychische Sättigung'!C6</f>
        <v>0.60869565217391308</v>
      </c>
      <c r="G12" s="24">
        <f>'5. Emotionale Erschöpfung'!C6</f>
        <v>0.30434782608695654</v>
      </c>
      <c r="H12" s="7"/>
      <c r="J12" s="5"/>
      <c r="K12" s="5"/>
      <c r="L12" s="5"/>
    </row>
    <row r="13" spans="1:12">
      <c r="A13" s="3"/>
      <c r="B13" s="41" t="s">
        <v>7</v>
      </c>
      <c r="C13" s="24">
        <f>'1. Stress'!C7</f>
        <v>0.65217391304347827</v>
      </c>
      <c r="D13" s="24">
        <f>'2. Psychische Ermüdung'!C7</f>
        <v>0.39130434782608697</v>
      </c>
      <c r="E13" s="24">
        <f>'3. Monotonie'!C7</f>
        <v>0.43478260869565216</v>
      </c>
      <c r="F13" s="24">
        <f>'4. Psychische Sättigung'!C7</f>
        <v>0.65217391304347827</v>
      </c>
      <c r="G13" s="24">
        <f>'5. Emotionale Erschöpfung'!C7</f>
        <v>0.47826086956521741</v>
      </c>
      <c r="H13" s="7"/>
      <c r="J13" s="5"/>
      <c r="K13" s="5"/>
      <c r="L13" s="5"/>
    </row>
    <row r="14" spans="1:12">
      <c r="A14" s="3"/>
      <c r="B14" s="41" t="s">
        <v>8</v>
      </c>
      <c r="C14" s="24">
        <f>'1. Stress'!C8</f>
        <v>0.2608695652173913</v>
      </c>
      <c r="D14" s="24">
        <f>'2. Psychische Ermüdung'!C8</f>
        <v>0.34782608695652173</v>
      </c>
      <c r="E14" s="24">
        <f>'3. Monotonie'!C8</f>
        <v>0.21739130434782608</v>
      </c>
      <c r="F14" s="24">
        <f>'4. Psychische Sättigung'!C8</f>
        <v>0.2608695652173913</v>
      </c>
      <c r="G14" s="24">
        <f>'5. Emotionale Erschöpfung'!C8</f>
        <v>0.73913043478260865</v>
      </c>
      <c r="H14" s="7"/>
      <c r="J14" s="5"/>
      <c r="K14" s="5"/>
      <c r="L14" s="5"/>
    </row>
    <row r="15" spans="1:12">
      <c r="A15" s="3"/>
      <c r="B15" s="41" t="s">
        <v>9</v>
      </c>
      <c r="C15" s="24">
        <f>'1. Stress'!C9</f>
        <v>0.21739130434782608</v>
      </c>
      <c r="D15" s="24">
        <f>'2. Psychische Ermüdung'!C9</f>
        <v>0.69565217391304346</v>
      </c>
      <c r="E15" s="24">
        <f>'3. Monotonie'!C9</f>
        <v>0.78260869565217395</v>
      </c>
      <c r="F15" s="24">
        <f>'4. Psychische Sättigung'!C9</f>
        <v>0.21739130434782608</v>
      </c>
      <c r="G15" s="24">
        <f>'5. Emotionale Erschöpfung'!C9</f>
        <v>0.82608695652173914</v>
      </c>
      <c r="H15" s="7"/>
      <c r="J15" s="5"/>
      <c r="K15" s="5"/>
      <c r="L15" s="5"/>
    </row>
    <row r="16" spans="1:12">
      <c r="A16" s="3"/>
      <c r="B16" s="41" t="s">
        <v>10</v>
      </c>
      <c r="C16" s="24">
        <f>'1. Stress'!C10</f>
        <v>0.91304347826086951</v>
      </c>
      <c r="D16" s="24">
        <f>'2. Psychische Ermüdung'!C10</f>
        <v>0.21739130434782608</v>
      </c>
      <c r="E16" s="24">
        <f>'3. Monotonie'!C10</f>
        <v>0.13043478260869565</v>
      </c>
      <c r="F16" s="24">
        <f>'4. Psychische Sättigung'!C10</f>
        <v>0.13043478260869565</v>
      </c>
      <c r="G16" s="24">
        <f>'5. Emotionale Erschöpfung'!C10</f>
        <v>0.17391304347826086</v>
      </c>
      <c r="H16" s="7"/>
      <c r="J16" s="5"/>
      <c r="K16" s="5"/>
      <c r="L16" s="5"/>
    </row>
    <row r="17" spans="1:12">
      <c r="A17" s="3"/>
      <c r="B17" s="41" t="s">
        <v>11</v>
      </c>
      <c r="C17" s="24">
        <f>'1. Stress'!C11</f>
        <v>0.60869565217391308</v>
      </c>
      <c r="D17" s="24">
        <f>'2. Psychische Ermüdung'!C11</f>
        <v>0.69565217391304346</v>
      </c>
      <c r="E17" s="24">
        <f>'3. Monotonie'!C11</f>
        <v>0.60869565217391308</v>
      </c>
      <c r="F17" s="24">
        <f>'4. Psychische Sättigung'!C11</f>
        <v>0.60869565217391308</v>
      </c>
      <c r="G17" s="24">
        <f>'5. Emotionale Erschöpfung'!C11</f>
        <v>8.6956521739130432E-2</v>
      </c>
      <c r="H17" s="7"/>
      <c r="J17" s="5"/>
      <c r="K17" s="5"/>
      <c r="L17" s="5"/>
    </row>
    <row r="18" spans="1:12" ht="15.75" customHeight="1">
      <c r="A18" s="3"/>
      <c r="B18" s="41" t="s">
        <v>12</v>
      </c>
      <c r="C18" s="24">
        <f>'1. Stress'!C12</f>
        <v>0.65217391304347827</v>
      </c>
      <c r="D18" s="24">
        <f>'2. Psychische Ermüdung'!C12</f>
        <v>0.39130434782608697</v>
      </c>
      <c r="E18" s="24">
        <f>'3. Monotonie'!C12</f>
        <v>0.52173913043478259</v>
      </c>
      <c r="F18" s="24">
        <f>'4. Psychische Sättigung'!C12</f>
        <v>0.65217391304347827</v>
      </c>
      <c r="G18" s="24">
        <f>'5. Emotionale Erschöpfung'!C12</f>
        <v>0.86956521739130432</v>
      </c>
      <c r="H18" s="7"/>
      <c r="J18" s="5"/>
      <c r="K18" s="5"/>
      <c r="L18" s="5"/>
    </row>
    <row r="19" spans="1:12">
      <c r="A19" s="3"/>
      <c r="B19" s="41" t="s">
        <v>13</v>
      </c>
      <c r="C19" s="24">
        <f>'1. Stress'!C13</f>
        <v>0.17391304347826086</v>
      </c>
      <c r="D19" s="24">
        <f>'2. Psychische Ermüdung'!C13</f>
        <v>0.78260869565217395</v>
      </c>
      <c r="E19" s="24">
        <f>'3. Monotonie'!C13</f>
        <v>0.73913043478260865</v>
      </c>
      <c r="F19" s="24">
        <f>'4. Psychische Sättigung'!C13</f>
        <v>0.17391304347826086</v>
      </c>
      <c r="G19" s="24">
        <f>'5. Emotionale Erschöpfung'!C13</f>
        <v>0.60869565217391308</v>
      </c>
      <c r="H19" s="7"/>
      <c r="J19" s="5"/>
      <c r="K19" s="5"/>
      <c r="L19" s="5"/>
    </row>
    <row r="20" spans="1:12">
      <c r="A20" s="3"/>
      <c r="B20" s="41" t="s">
        <v>14</v>
      </c>
      <c r="C20" s="24">
        <f>'1. Stress'!C14</f>
        <v>0.13043478260869565</v>
      </c>
      <c r="D20" s="24">
        <f>'2. Psychische Ermüdung'!C14</f>
        <v>0.52173913043478259</v>
      </c>
      <c r="E20" s="24">
        <f>'3. Monotonie'!C14</f>
        <v>0.30434782608695654</v>
      </c>
      <c r="F20" s="24">
        <f>'4. Psychische Sättigung'!C14</f>
        <v>0.13043478260869565</v>
      </c>
      <c r="G20" s="24">
        <f>'5. Emotionale Erschöpfung'!C14</f>
        <v>0.39130434782608697</v>
      </c>
      <c r="H20" s="7"/>
      <c r="J20" s="5"/>
      <c r="K20" s="5"/>
      <c r="L20" s="5"/>
    </row>
    <row r="21" spans="1:12">
      <c r="A21" s="3"/>
      <c r="B21" s="41" t="s">
        <v>15</v>
      </c>
      <c r="C21" s="24">
        <f>'1. Stress'!C15</f>
        <v>0.69565217391304346</v>
      </c>
      <c r="D21" s="24">
        <f>'2. Psychische Ermüdung'!C15</f>
        <v>0.17391304347826086</v>
      </c>
      <c r="E21" s="24">
        <f>'3. Monotonie'!C15</f>
        <v>0.52173913043478259</v>
      </c>
      <c r="F21" s="24">
        <f>'4. Psychische Sättigung'!C15</f>
        <v>0.69565217391304346</v>
      </c>
      <c r="G21" s="24">
        <f>'5. Emotionale Erschöpfung'!C15</f>
        <v>0.2608695652173913</v>
      </c>
      <c r="H21" s="7"/>
      <c r="J21" s="5"/>
      <c r="K21" s="5"/>
      <c r="L21" s="5"/>
    </row>
    <row r="22" spans="1:12">
      <c r="A22" s="3"/>
      <c r="B22" s="41" t="s">
        <v>16</v>
      </c>
      <c r="C22" s="24">
        <f>'1. Stress'!C16</f>
        <v>0.73913043478260865</v>
      </c>
      <c r="D22" s="24">
        <f>'2. Psychische Ermüdung'!C16</f>
        <v>0.52173913043478259</v>
      </c>
      <c r="E22" s="24">
        <f>'3. Monotonie'!C16</f>
        <v>0.56521739130434778</v>
      </c>
      <c r="F22" s="24">
        <f>'4. Psychische Sättigung'!C16</f>
        <v>0.17391304347826086</v>
      </c>
      <c r="G22" s="24">
        <f>'5. Emotionale Erschöpfung'!C16</f>
        <v>4.3478260869565216E-2</v>
      </c>
      <c r="H22" s="7"/>
      <c r="J22" s="5"/>
      <c r="K22" s="5"/>
      <c r="L22" s="5"/>
    </row>
    <row r="23" spans="1:12">
      <c r="A23" s="3"/>
      <c r="B23" s="41" t="s">
        <v>17</v>
      </c>
      <c r="C23" s="24">
        <f>'1. Stress'!C17</f>
        <v>0.65217391304347827</v>
      </c>
      <c r="D23" s="24">
        <f>'2. Psychische Ermüdung'!C17</f>
        <v>0.13043478260869565</v>
      </c>
      <c r="E23" s="24">
        <f>'3. Monotonie'!C17</f>
        <v>0.47826086956521741</v>
      </c>
      <c r="F23" s="24">
        <f>'4. Psychische Sättigung'!C17</f>
        <v>0.65217391304347827</v>
      </c>
      <c r="G23" s="24">
        <f>'5. Emotionale Erschöpfung'!C17</f>
        <v>0.78260869565217395</v>
      </c>
      <c r="H23" s="7"/>
      <c r="J23" s="5"/>
      <c r="K23" s="5"/>
      <c r="L23" s="5"/>
    </row>
    <row r="24" spans="1:12">
      <c r="A24" s="3"/>
      <c r="B24" s="6"/>
      <c r="C24" s="6"/>
      <c r="D24" s="6"/>
      <c r="E24" s="6"/>
      <c r="F24" s="6"/>
      <c r="G24" s="6"/>
      <c r="H24" s="7"/>
    </row>
    <row r="25" spans="1:12">
      <c r="A25" s="3"/>
      <c r="B25" s="47" t="s">
        <v>41</v>
      </c>
      <c r="C25" s="47"/>
      <c r="D25" s="48" t="s">
        <v>48</v>
      </c>
      <c r="E25" s="48"/>
      <c r="F25" s="49" t="s">
        <v>49</v>
      </c>
      <c r="G25" s="49"/>
      <c r="H25" s="7"/>
    </row>
    <row r="26" spans="1:12">
      <c r="A26" s="3"/>
      <c r="B26" s="50" t="s">
        <v>42</v>
      </c>
      <c r="C26" s="50"/>
      <c r="D26" s="51" t="s">
        <v>43</v>
      </c>
      <c r="E26" s="51"/>
      <c r="F26" s="52" t="s">
        <v>44</v>
      </c>
      <c r="G26" s="52"/>
      <c r="H26" s="7"/>
    </row>
    <row r="27" spans="1:12">
      <c r="A27" s="3"/>
      <c r="B27" s="50"/>
      <c r="C27" s="50"/>
      <c r="D27" s="51"/>
      <c r="E27" s="51"/>
      <c r="F27" s="52"/>
      <c r="G27" s="52"/>
      <c r="H27" s="7"/>
    </row>
    <row r="28" spans="1:12">
      <c r="A28" s="3"/>
      <c r="B28" s="6"/>
      <c r="C28" s="6"/>
      <c r="D28" s="6"/>
      <c r="E28" s="6"/>
      <c r="F28" s="6"/>
      <c r="G28" s="6"/>
      <c r="H28" s="7"/>
    </row>
    <row r="29" spans="1:12">
      <c r="A29" s="3"/>
      <c r="B29" s="6"/>
      <c r="C29" s="6"/>
      <c r="D29" s="6"/>
      <c r="E29" s="6"/>
      <c r="F29" s="6"/>
      <c r="G29" s="6"/>
      <c r="H29" s="7"/>
    </row>
    <row r="30" spans="1:12">
      <c r="A30" s="3"/>
      <c r="B30" s="23" t="s">
        <v>36</v>
      </c>
      <c r="C30" s="6"/>
      <c r="D30" s="6"/>
      <c r="E30" s="2"/>
      <c r="F30" s="2"/>
      <c r="G30" s="2"/>
      <c r="H30" s="7"/>
    </row>
    <row r="31" spans="1:12">
      <c r="A31" s="3"/>
      <c r="B31" s="6"/>
      <c r="C31" s="6"/>
      <c r="D31" s="6"/>
      <c r="E31" s="9"/>
      <c r="F31" s="9"/>
      <c r="G31" s="9"/>
      <c r="H31" s="7"/>
    </row>
    <row r="32" spans="1:12">
      <c r="A32" s="3"/>
      <c r="B32" s="6"/>
      <c r="C32" s="6"/>
      <c r="D32" s="6"/>
      <c r="E32" s="6"/>
      <c r="F32" s="6" t="s">
        <v>40</v>
      </c>
      <c r="G32" s="6"/>
      <c r="H32" s="7"/>
    </row>
    <row r="33" spans="1:8">
      <c r="A33" s="3"/>
      <c r="B33" s="23" t="s">
        <v>35</v>
      </c>
      <c r="C33" s="6"/>
      <c r="D33" s="6"/>
      <c r="E33" s="6"/>
      <c r="F33" s="6"/>
      <c r="G33" s="6"/>
      <c r="H33" s="7"/>
    </row>
    <row r="34" spans="1:8">
      <c r="A34" s="3"/>
      <c r="B34" s="6"/>
      <c r="C34" s="6"/>
      <c r="D34" s="6"/>
      <c r="E34" s="2"/>
      <c r="F34" s="2"/>
      <c r="G34" s="2"/>
      <c r="H34" s="7"/>
    </row>
    <row r="35" spans="1:8">
      <c r="A35" s="3"/>
      <c r="B35" s="6"/>
      <c r="C35" s="6"/>
      <c r="D35" s="6"/>
      <c r="E35" s="9"/>
      <c r="F35" s="9"/>
      <c r="G35" s="9"/>
      <c r="H35" s="7"/>
    </row>
    <row r="36" spans="1:8">
      <c r="A36" s="8"/>
      <c r="B36" s="9"/>
      <c r="C36" s="9"/>
      <c r="D36" s="9"/>
      <c r="E36" s="9"/>
      <c r="F36" s="9" t="s">
        <v>40</v>
      </c>
      <c r="G36" s="9"/>
      <c r="H36" s="10"/>
    </row>
  </sheetData>
  <sheetProtection sheet="1" objects="1" scenarios="1" selectLockedCells="1"/>
  <mergeCells count="15">
    <mergeCell ref="A1:H1"/>
    <mergeCell ref="A2:H2"/>
    <mergeCell ref="A3:E3"/>
    <mergeCell ref="A4:C4"/>
    <mergeCell ref="D4:E4"/>
    <mergeCell ref="G4:H4"/>
    <mergeCell ref="B26:C27"/>
    <mergeCell ref="D26:E27"/>
    <mergeCell ref="F26:G27"/>
    <mergeCell ref="A5:D5"/>
    <mergeCell ref="F5:G5"/>
    <mergeCell ref="A6:H6"/>
    <mergeCell ref="B25:C25"/>
    <mergeCell ref="D25:E25"/>
    <mergeCell ref="F25:G25"/>
  </mergeCells>
  <conditionalFormatting sqref="C8:G23">
    <cfRule type="cellIs" dxfId="3" priority="3" operator="equal">
      <formula>0</formula>
    </cfRule>
    <cfRule type="cellIs" dxfId="2" priority="4" operator="between">
      <formula>0.01</formula>
      <formula>0.335</formula>
    </cfRule>
  </conditionalFormatting>
  <conditionalFormatting sqref="C8:G23">
    <cfRule type="cellIs" dxfId="1" priority="1" operator="greaterThan">
      <formula>0.6644</formula>
    </cfRule>
    <cfRule type="cellIs" dxfId="0" priority="2" operator="between">
      <formula>0.335</formula>
      <formula>0.664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>
      <selection activeCell="C60" sqref="C60:F60"/>
    </sheetView>
  </sheetViews>
  <sheetFormatPr baseColWidth="10" defaultRowHeight="15.75"/>
  <sheetData>
    <row r="1" spans="1:12">
      <c r="A1" s="87" t="s">
        <v>55</v>
      </c>
      <c r="B1" s="88"/>
      <c r="C1" s="88"/>
      <c r="D1" s="88"/>
      <c r="E1" s="88"/>
      <c r="F1" s="89"/>
      <c r="G1" s="87" t="s">
        <v>54</v>
      </c>
      <c r="H1" s="88"/>
      <c r="I1" s="88"/>
      <c r="J1" s="88"/>
      <c r="K1" s="88"/>
      <c r="L1" s="89"/>
    </row>
    <row r="2" spans="1:12">
      <c r="A2" s="27" t="str">
        <f>'1. Stress'!D1</f>
        <v>&lt;=33%</v>
      </c>
      <c r="B2" s="6" t="str">
        <f>'1. Stress'!E1</f>
        <v>&gt;33%-66%</v>
      </c>
      <c r="C2" s="6" t="str">
        <f>'1. Stress'!F1</f>
        <v>&gt;=67%</v>
      </c>
      <c r="D2" s="28" t="s">
        <v>46</v>
      </c>
      <c r="E2" s="28" t="s">
        <v>45</v>
      </c>
      <c r="F2" s="29" t="s">
        <v>39</v>
      </c>
      <c r="G2" s="27" t="str">
        <f>'2. Psychische Ermüdung'!D1</f>
        <v>&lt;=33%</v>
      </c>
      <c r="H2" s="6" t="str">
        <f>'2. Psychische Ermüdung'!E1</f>
        <v>&gt;33%-66%</v>
      </c>
      <c r="I2" s="6" t="str">
        <f>'2. Psychische Ermüdung'!F1</f>
        <v>&gt;=67%</v>
      </c>
      <c r="J2" s="6" t="s">
        <v>46</v>
      </c>
      <c r="K2" s="6" t="s">
        <v>45</v>
      </c>
      <c r="L2" s="30" t="s">
        <v>39</v>
      </c>
    </row>
    <row r="3" spans="1:12">
      <c r="A3" s="27">
        <f>'1. Stress'!D2</f>
        <v>0</v>
      </c>
      <c r="B3" s="6">
        <f>'1. Stress'!E2</f>
        <v>0.39130434782608697</v>
      </c>
      <c r="C3" s="6">
        <f>'1. Stress'!F2</f>
        <v>0</v>
      </c>
      <c r="D3" s="6" t="str">
        <f t="shared" ref="D3:D18" si="0">IF(C3&gt;0,1,"")</f>
        <v/>
      </c>
      <c r="E3" s="6">
        <f t="shared" ref="E3:E18" si="1">IF(B3&gt;0,1,"")</f>
        <v>1</v>
      </c>
      <c r="F3" s="30" t="str">
        <f t="shared" ref="F3:F18" si="2">IF(A3&gt;0,1,"")</f>
        <v/>
      </c>
      <c r="G3" s="27">
        <f>'2. Psychische Ermüdung'!D2</f>
        <v>0</v>
      </c>
      <c r="H3" s="6">
        <f>'2. Psychische Ermüdung'!E2</f>
        <v>0.56521739130434778</v>
      </c>
      <c r="I3" s="6">
        <f>'2. Psychische Ermüdung'!F2</f>
        <v>0</v>
      </c>
      <c r="J3" s="6" t="str">
        <f>IF(I3&gt;0,1,"")</f>
        <v/>
      </c>
      <c r="K3" s="6">
        <f>IF(H3&gt;0,1,"")</f>
        <v>1</v>
      </c>
      <c r="L3" s="30" t="str">
        <f>IF(G3&gt;0,1,"")</f>
        <v/>
      </c>
    </row>
    <row r="4" spans="1:12">
      <c r="A4" s="27">
        <f>'1. Stress'!D3</f>
        <v>0.17391304347826086</v>
      </c>
      <c r="B4" s="6">
        <f>'1. Stress'!E3</f>
        <v>0</v>
      </c>
      <c r="C4" s="6">
        <f>'1. Stress'!F3</f>
        <v>0</v>
      </c>
      <c r="D4" s="6" t="str">
        <f t="shared" si="0"/>
        <v/>
      </c>
      <c r="E4" s="6" t="str">
        <f t="shared" si="1"/>
        <v/>
      </c>
      <c r="F4" s="30">
        <f t="shared" si="2"/>
        <v>1</v>
      </c>
      <c r="G4" s="27">
        <f>'2. Psychische Ermüdung'!D3</f>
        <v>0</v>
      </c>
      <c r="H4" s="6">
        <f>'2. Psychische Ermüdung'!E3</f>
        <v>0.34782608695652173</v>
      </c>
      <c r="I4" s="6">
        <f>'2. Psychische Ermüdung'!F3</f>
        <v>0</v>
      </c>
      <c r="J4" s="6" t="str">
        <f t="shared" ref="J4:J18" si="3">IF(I4&gt;0,1,"")</f>
        <v/>
      </c>
      <c r="K4" s="6">
        <f t="shared" ref="K4:K18" si="4">IF(H4&gt;0,1,"")</f>
        <v>1</v>
      </c>
      <c r="L4" s="30" t="str">
        <f t="shared" ref="L4:L18" si="5">IF(G4&gt;0,1,"")</f>
        <v/>
      </c>
    </row>
    <row r="5" spans="1:12">
      <c r="A5" s="27">
        <f>'1. Stress'!D4</f>
        <v>0.13043478260869565</v>
      </c>
      <c r="B5" s="6">
        <f>'1. Stress'!E4</f>
        <v>0</v>
      </c>
      <c r="C5" s="6">
        <f>'1. Stress'!F4</f>
        <v>0</v>
      </c>
      <c r="D5" s="6" t="str">
        <f t="shared" si="0"/>
        <v/>
      </c>
      <c r="E5" s="6" t="str">
        <f t="shared" si="1"/>
        <v/>
      </c>
      <c r="F5" s="30">
        <f t="shared" si="2"/>
        <v>1</v>
      </c>
      <c r="G5" s="27">
        <f>'2. Psychische Ermüdung'!D4</f>
        <v>8.6956521739130432E-2</v>
      </c>
      <c r="H5" s="6">
        <f>'2. Psychische Ermüdung'!E4</f>
        <v>0</v>
      </c>
      <c r="I5" s="6">
        <f>'2. Psychische Ermüdung'!F4</f>
        <v>0</v>
      </c>
      <c r="J5" s="6" t="str">
        <f t="shared" si="3"/>
        <v/>
      </c>
      <c r="K5" s="6" t="str">
        <f t="shared" si="4"/>
        <v/>
      </c>
      <c r="L5" s="30">
        <f t="shared" si="5"/>
        <v>1</v>
      </c>
    </row>
    <row r="6" spans="1:12">
      <c r="A6" s="27">
        <f>'1. Stress'!D5</f>
        <v>0.30434782608695654</v>
      </c>
      <c r="B6" s="6">
        <f>'1. Stress'!E5</f>
        <v>0</v>
      </c>
      <c r="C6" s="6">
        <f>'1. Stress'!F5</f>
        <v>0</v>
      </c>
      <c r="D6" s="6" t="str">
        <f t="shared" si="0"/>
        <v/>
      </c>
      <c r="E6" s="6" t="str">
        <f t="shared" si="1"/>
        <v/>
      </c>
      <c r="F6" s="30">
        <f t="shared" si="2"/>
        <v>1</v>
      </c>
      <c r="G6" s="27">
        <f>'2. Psychische Ermüdung'!D5</f>
        <v>0.2608695652173913</v>
      </c>
      <c r="H6" s="6">
        <f>'2. Psychische Ermüdung'!E5</f>
        <v>0</v>
      </c>
      <c r="I6" s="6">
        <f>'2. Psychische Ermüdung'!F5</f>
        <v>0</v>
      </c>
      <c r="J6" s="6" t="str">
        <f t="shared" si="3"/>
        <v/>
      </c>
      <c r="K6" s="6" t="str">
        <f t="shared" si="4"/>
        <v/>
      </c>
      <c r="L6" s="30">
        <f t="shared" si="5"/>
        <v>1</v>
      </c>
    </row>
    <row r="7" spans="1:12">
      <c r="A7" s="27">
        <f>'1. Stress'!D6</f>
        <v>0</v>
      </c>
      <c r="B7" s="6">
        <f>'1. Stress'!E6</f>
        <v>0.52173913043478259</v>
      </c>
      <c r="C7" s="6">
        <f>'1. Stress'!F6</f>
        <v>0</v>
      </c>
      <c r="D7" s="6" t="str">
        <f t="shared" si="0"/>
        <v/>
      </c>
      <c r="E7" s="6">
        <f t="shared" si="1"/>
        <v>1</v>
      </c>
      <c r="F7" s="30" t="str">
        <f t="shared" si="2"/>
        <v/>
      </c>
      <c r="G7" s="27">
        <f>'2. Psychische Ermüdung'!D6</f>
        <v>0</v>
      </c>
      <c r="H7" s="6">
        <f>'2. Psychische Ermüdung'!E6</f>
        <v>0</v>
      </c>
      <c r="I7" s="6">
        <f>'2. Psychische Ermüdung'!F6</f>
        <v>0.73913043478260865</v>
      </c>
      <c r="J7" s="6">
        <f t="shared" si="3"/>
        <v>1</v>
      </c>
      <c r="K7" s="6" t="str">
        <f t="shared" si="4"/>
        <v/>
      </c>
      <c r="L7" s="30" t="str">
        <f t="shared" si="5"/>
        <v/>
      </c>
    </row>
    <row r="8" spans="1:12">
      <c r="A8" s="27">
        <f>'1. Stress'!D7</f>
        <v>0</v>
      </c>
      <c r="B8" s="6">
        <f>'1. Stress'!E7</f>
        <v>0.65217391304347827</v>
      </c>
      <c r="C8" s="6">
        <f>'1. Stress'!F7</f>
        <v>0</v>
      </c>
      <c r="D8" s="6" t="str">
        <f t="shared" si="0"/>
        <v/>
      </c>
      <c r="E8" s="6">
        <f t="shared" si="1"/>
        <v>1</v>
      </c>
      <c r="F8" s="30" t="str">
        <f t="shared" si="2"/>
        <v/>
      </c>
      <c r="G8" s="27">
        <f>'2. Psychische Ermüdung'!D7</f>
        <v>0</v>
      </c>
      <c r="H8" s="6">
        <f>'2. Psychische Ermüdung'!E7</f>
        <v>0.39130434782608697</v>
      </c>
      <c r="I8" s="6">
        <f>'2. Psychische Ermüdung'!F7</f>
        <v>0</v>
      </c>
      <c r="J8" s="6" t="str">
        <f t="shared" si="3"/>
        <v/>
      </c>
      <c r="K8" s="6">
        <f t="shared" si="4"/>
        <v>1</v>
      </c>
      <c r="L8" s="30" t="str">
        <f t="shared" si="5"/>
        <v/>
      </c>
    </row>
    <row r="9" spans="1:12">
      <c r="A9" s="27">
        <f>'1. Stress'!D8</f>
        <v>0.2608695652173913</v>
      </c>
      <c r="B9" s="6">
        <f>'1. Stress'!E8</f>
        <v>0</v>
      </c>
      <c r="C9" s="6">
        <f>'1. Stress'!F8</f>
        <v>0</v>
      </c>
      <c r="D9" s="6" t="str">
        <f t="shared" si="0"/>
        <v/>
      </c>
      <c r="E9" s="6" t="str">
        <f t="shared" si="1"/>
        <v/>
      </c>
      <c r="F9" s="30">
        <f t="shared" si="2"/>
        <v>1</v>
      </c>
      <c r="G9" s="27">
        <f>'2. Psychische Ermüdung'!D8</f>
        <v>0</v>
      </c>
      <c r="H9" s="6">
        <f>'2. Psychische Ermüdung'!E8</f>
        <v>0.34782608695652173</v>
      </c>
      <c r="I9" s="6">
        <f>'2. Psychische Ermüdung'!F8</f>
        <v>0</v>
      </c>
      <c r="J9" s="6" t="str">
        <f t="shared" si="3"/>
        <v/>
      </c>
      <c r="K9" s="6">
        <f t="shared" si="4"/>
        <v>1</v>
      </c>
      <c r="L9" s="30" t="str">
        <f t="shared" si="5"/>
        <v/>
      </c>
    </row>
    <row r="10" spans="1:12">
      <c r="A10" s="27">
        <f>'1. Stress'!D9</f>
        <v>0.21739130434782608</v>
      </c>
      <c r="B10" s="6">
        <f>'1. Stress'!E9</f>
        <v>0</v>
      </c>
      <c r="C10" s="6">
        <f>'1. Stress'!F9</f>
        <v>0</v>
      </c>
      <c r="D10" s="6" t="str">
        <f t="shared" si="0"/>
        <v/>
      </c>
      <c r="E10" s="6" t="str">
        <f t="shared" si="1"/>
        <v/>
      </c>
      <c r="F10" s="30">
        <f t="shared" si="2"/>
        <v>1</v>
      </c>
      <c r="G10" s="27">
        <f>'2. Psychische Ermüdung'!D9</f>
        <v>0</v>
      </c>
      <c r="H10" s="6">
        <f>'2. Psychische Ermüdung'!E9</f>
        <v>0</v>
      </c>
      <c r="I10" s="6">
        <f>'2. Psychische Ermüdung'!F9</f>
        <v>0.69565217391304346</v>
      </c>
      <c r="J10" s="6">
        <f t="shared" si="3"/>
        <v>1</v>
      </c>
      <c r="K10" s="6" t="str">
        <f t="shared" si="4"/>
        <v/>
      </c>
      <c r="L10" s="30" t="str">
        <f t="shared" si="5"/>
        <v/>
      </c>
    </row>
    <row r="11" spans="1:12">
      <c r="A11" s="27">
        <f>'1. Stress'!D10</f>
        <v>0</v>
      </c>
      <c r="B11" s="6">
        <f>'1. Stress'!E10</f>
        <v>0</v>
      </c>
      <c r="C11" s="6">
        <f>'1. Stress'!F10</f>
        <v>0.91304347826086951</v>
      </c>
      <c r="D11" s="6">
        <f t="shared" si="0"/>
        <v>1</v>
      </c>
      <c r="E11" s="6" t="str">
        <f t="shared" si="1"/>
        <v/>
      </c>
      <c r="F11" s="30" t="str">
        <f t="shared" si="2"/>
        <v/>
      </c>
      <c r="G11" s="27">
        <f>'2. Psychische Ermüdung'!D10</f>
        <v>0.21739130434782608</v>
      </c>
      <c r="H11" s="6">
        <f>'2. Psychische Ermüdung'!E10</f>
        <v>0</v>
      </c>
      <c r="I11" s="6">
        <f>'2. Psychische Ermüdung'!F10</f>
        <v>0</v>
      </c>
      <c r="J11" s="6" t="str">
        <f t="shared" si="3"/>
        <v/>
      </c>
      <c r="K11" s="6" t="str">
        <f t="shared" si="4"/>
        <v/>
      </c>
      <c r="L11" s="30">
        <f t="shared" si="5"/>
        <v>1</v>
      </c>
    </row>
    <row r="12" spans="1:12">
      <c r="A12" s="27">
        <f>'1. Stress'!D11</f>
        <v>0</v>
      </c>
      <c r="B12" s="6">
        <f>'1. Stress'!E11</f>
        <v>0.60869565217391308</v>
      </c>
      <c r="C12" s="6">
        <f>'1. Stress'!F11</f>
        <v>0</v>
      </c>
      <c r="D12" s="6" t="str">
        <f t="shared" si="0"/>
        <v/>
      </c>
      <c r="E12" s="6">
        <f t="shared" si="1"/>
        <v>1</v>
      </c>
      <c r="F12" s="30" t="str">
        <f t="shared" si="2"/>
        <v/>
      </c>
      <c r="G12" s="27">
        <f>'2. Psychische Ermüdung'!D11</f>
        <v>0</v>
      </c>
      <c r="H12" s="6">
        <f>'2. Psychische Ermüdung'!E11</f>
        <v>0</v>
      </c>
      <c r="I12" s="6">
        <f>'2. Psychische Ermüdung'!F11</f>
        <v>0.69565217391304346</v>
      </c>
      <c r="J12" s="6">
        <f t="shared" si="3"/>
        <v>1</v>
      </c>
      <c r="K12" s="6" t="str">
        <f t="shared" si="4"/>
        <v/>
      </c>
      <c r="L12" s="30" t="str">
        <f t="shared" si="5"/>
        <v/>
      </c>
    </row>
    <row r="13" spans="1:12">
      <c r="A13" s="27">
        <f>'1. Stress'!D12</f>
        <v>0</v>
      </c>
      <c r="B13" s="6">
        <f>'1. Stress'!E12</f>
        <v>0.65217391304347827</v>
      </c>
      <c r="C13" s="6">
        <f>'1. Stress'!F12</f>
        <v>0</v>
      </c>
      <c r="D13" s="6" t="str">
        <f t="shared" si="0"/>
        <v/>
      </c>
      <c r="E13" s="6">
        <f t="shared" si="1"/>
        <v>1</v>
      </c>
      <c r="F13" s="30" t="str">
        <f t="shared" si="2"/>
        <v/>
      </c>
      <c r="G13" s="27">
        <f>'2. Psychische Ermüdung'!D12</f>
        <v>0</v>
      </c>
      <c r="H13" s="6">
        <f>'2. Psychische Ermüdung'!E12</f>
        <v>0.39130434782608697</v>
      </c>
      <c r="I13" s="6">
        <f>'2. Psychische Ermüdung'!F12</f>
        <v>0</v>
      </c>
      <c r="J13" s="6" t="str">
        <f t="shared" si="3"/>
        <v/>
      </c>
      <c r="K13" s="6">
        <f t="shared" si="4"/>
        <v>1</v>
      </c>
      <c r="L13" s="30" t="str">
        <f t="shared" si="5"/>
        <v/>
      </c>
    </row>
    <row r="14" spans="1:12">
      <c r="A14" s="27">
        <f>'1. Stress'!D13</f>
        <v>0.17391304347826086</v>
      </c>
      <c r="B14" s="6">
        <f>'1. Stress'!E13</f>
        <v>0</v>
      </c>
      <c r="C14" s="6">
        <f>'1. Stress'!F13</f>
        <v>0</v>
      </c>
      <c r="D14" s="6" t="str">
        <f t="shared" si="0"/>
        <v/>
      </c>
      <c r="E14" s="6" t="str">
        <f t="shared" si="1"/>
        <v/>
      </c>
      <c r="F14" s="30">
        <f t="shared" si="2"/>
        <v>1</v>
      </c>
      <c r="G14" s="27">
        <f>'2. Psychische Ermüdung'!D13</f>
        <v>0</v>
      </c>
      <c r="H14" s="6">
        <f>'2. Psychische Ermüdung'!E13</f>
        <v>0</v>
      </c>
      <c r="I14" s="6">
        <f>'2. Psychische Ermüdung'!F13</f>
        <v>0.78260869565217395</v>
      </c>
      <c r="J14" s="6">
        <f t="shared" si="3"/>
        <v>1</v>
      </c>
      <c r="K14" s="6" t="str">
        <f t="shared" si="4"/>
        <v/>
      </c>
      <c r="L14" s="30" t="str">
        <f t="shared" si="5"/>
        <v/>
      </c>
    </row>
    <row r="15" spans="1:12">
      <c r="A15" s="27">
        <f>'1. Stress'!D14</f>
        <v>0.13043478260869565</v>
      </c>
      <c r="B15" s="6">
        <f>'1. Stress'!E14</f>
        <v>0</v>
      </c>
      <c r="C15" s="6">
        <f>'1. Stress'!F14</f>
        <v>0</v>
      </c>
      <c r="D15" s="6" t="str">
        <f t="shared" si="0"/>
        <v/>
      </c>
      <c r="E15" s="6" t="str">
        <f t="shared" si="1"/>
        <v/>
      </c>
      <c r="F15" s="30">
        <f t="shared" si="2"/>
        <v>1</v>
      </c>
      <c r="G15" s="27">
        <f>'2. Psychische Ermüdung'!D14</f>
        <v>0</v>
      </c>
      <c r="H15" s="6">
        <f>'2. Psychische Ermüdung'!E14</f>
        <v>0.52173913043478259</v>
      </c>
      <c r="I15" s="6">
        <f>'2. Psychische Ermüdung'!F14</f>
        <v>0</v>
      </c>
      <c r="J15" s="6" t="str">
        <f t="shared" si="3"/>
        <v/>
      </c>
      <c r="K15" s="6">
        <f t="shared" si="4"/>
        <v>1</v>
      </c>
      <c r="L15" s="30" t="str">
        <f t="shared" si="5"/>
        <v/>
      </c>
    </row>
    <row r="16" spans="1:12">
      <c r="A16" s="27">
        <f>'1. Stress'!D15</f>
        <v>0</v>
      </c>
      <c r="B16" s="6">
        <f>'1. Stress'!E15</f>
        <v>0</v>
      </c>
      <c r="C16" s="6">
        <f>'1. Stress'!F15</f>
        <v>0.69565217391304346</v>
      </c>
      <c r="D16" s="6">
        <f t="shared" si="0"/>
        <v>1</v>
      </c>
      <c r="E16" s="6" t="str">
        <f t="shared" si="1"/>
        <v/>
      </c>
      <c r="F16" s="30" t="str">
        <f t="shared" si="2"/>
        <v/>
      </c>
      <c r="G16" s="27">
        <f>'2. Psychische Ermüdung'!D15</f>
        <v>0.17391304347826086</v>
      </c>
      <c r="H16" s="6">
        <f>'2. Psychische Ermüdung'!E15</f>
        <v>0</v>
      </c>
      <c r="I16" s="6">
        <f>'2. Psychische Ermüdung'!F15</f>
        <v>0</v>
      </c>
      <c r="J16" s="6" t="str">
        <f t="shared" si="3"/>
        <v/>
      </c>
      <c r="K16" s="6" t="str">
        <f t="shared" si="4"/>
        <v/>
      </c>
      <c r="L16" s="30">
        <f t="shared" si="5"/>
        <v>1</v>
      </c>
    </row>
    <row r="17" spans="1:12">
      <c r="A17" s="27">
        <f>'1. Stress'!D16</f>
        <v>0</v>
      </c>
      <c r="B17" s="6">
        <f>'1. Stress'!E16</f>
        <v>0</v>
      </c>
      <c r="C17" s="6">
        <f>'1. Stress'!F16</f>
        <v>0.73913043478260865</v>
      </c>
      <c r="D17" s="6">
        <f t="shared" si="0"/>
        <v>1</v>
      </c>
      <c r="E17" s="6" t="str">
        <f t="shared" si="1"/>
        <v/>
      </c>
      <c r="F17" s="30" t="str">
        <f t="shared" si="2"/>
        <v/>
      </c>
      <c r="G17" s="27">
        <f>'2. Psychische Ermüdung'!D16</f>
        <v>0</v>
      </c>
      <c r="H17" s="6">
        <f>'2. Psychische Ermüdung'!E16</f>
        <v>0.52173913043478259</v>
      </c>
      <c r="I17" s="6">
        <f>'2. Psychische Ermüdung'!F16</f>
        <v>0</v>
      </c>
      <c r="J17" s="6" t="str">
        <f t="shared" si="3"/>
        <v/>
      </c>
      <c r="K17" s="6">
        <f t="shared" si="4"/>
        <v>1</v>
      </c>
      <c r="L17" s="30" t="str">
        <f t="shared" si="5"/>
        <v/>
      </c>
    </row>
    <row r="18" spans="1:12">
      <c r="A18" s="27">
        <f>'1. Stress'!D17</f>
        <v>0</v>
      </c>
      <c r="B18" s="6">
        <f>'1. Stress'!E17</f>
        <v>0.65217391304347827</v>
      </c>
      <c r="C18" s="6">
        <f>'1. Stress'!F17</f>
        <v>0</v>
      </c>
      <c r="D18" s="6" t="str">
        <f t="shared" si="0"/>
        <v/>
      </c>
      <c r="E18" s="6">
        <f t="shared" si="1"/>
        <v>1</v>
      </c>
      <c r="F18" s="30" t="str">
        <f t="shared" si="2"/>
        <v/>
      </c>
      <c r="G18" s="27">
        <f>'2. Psychische Ermüdung'!D17</f>
        <v>0.13043478260869565</v>
      </c>
      <c r="H18" s="6">
        <f>'2. Psychische Ermüdung'!E17</f>
        <v>0</v>
      </c>
      <c r="I18" s="6">
        <f>'2. Psychische Ermüdung'!F17</f>
        <v>0</v>
      </c>
      <c r="J18" s="6" t="str">
        <f t="shared" si="3"/>
        <v/>
      </c>
      <c r="K18" s="6" t="str">
        <f t="shared" si="4"/>
        <v/>
      </c>
      <c r="L18" s="30">
        <f t="shared" si="5"/>
        <v>1</v>
      </c>
    </row>
    <row r="19" spans="1:12">
      <c r="A19" s="27"/>
      <c r="B19" s="6"/>
      <c r="C19" s="6" t="s">
        <v>50</v>
      </c>
      <c r="D19" s="4">
        <f>SUM(D3:D12)/10</f>
        <v>0.1</v>
      </c>
      <c r="E19" s="4">
        <f t="shared" ref="E19:F19" si="6">SUM(E3:E12)/10</f>
        <v>0.4</v>
      </c>
      <c r="F19" s="31">
        <f t="shared" si="6"/>
        <v>0.5</v>
      </c>
      <c r="G19" s="27"/>
      <c r="H19" s="6"/>
      <c r="I19" s="6" t="s">
        <v>50</v>
      </c>
      <c r="J19" s="4">
        <f>SUM(J3:J12)/10</f>
        <v>0.3</v>
      </c>
      <c r="K19" s="4">
        <f t="shared" ref="K19:L19" si="7">SUM(K3:K12)/10</f>
        <v>0.4</v>
      </c>
      <c r="L19" s="31">
        <f t="shared" si="7"/>
        <v>0.3</v>
      </c>
    </row>
    <row r="20" spans="1:12" ht="16.5" thickBot="1">
      <c r="A20" s="32"/>
      <c r="B20" s="33"/>
      <c r="C20" s="33" t="s">
        <v>51</v>
      </c>
      <c r="D20" s="34">
        <f>SUM(D13:D18)/10</f>
        <v>0.2</v>
      </c>
      <c r="E20" s="34">
        <f>SUM(E13:E18)/10</f>
        <v>0.2</v>
      </c>
      <c r="F20" s="35">
        <f>SUM(F13:F18)/10</f>
        <v>0.2</v>
      </c>
      <c r="G20" s="32"/>
      <c r="H20" s="33"/>
      <c r="I20" s="33" t="s">
        <v>51</v>
      </c>
      <c r="J20" s="34">
        <f>SUM(J13:J18)/10</f>
        <v>0.1</v>
      </c>
      <c r="K20" s="34">
        <f>SUM(K13:K18)/10</f>
        <v>0.3</v>
      </c>
      <c r="L20" s="35">
        <f>SUM(L13:L18)/10</f>
        <v>0.2</v>
      </c>
    </row>
    <row r="21" spans="1:12">
      <c r="A21" s="90" t="s">
        <v>56</v>
      </c>
      <c r="B21" s="91"/>
      <c r="C21" s="91"/>
      <c r="D21" s="91"/>
      <c r="E21" s="91"/>
      <c r="F21" s="92"/>
      <c r="G21" s="87" t="s">
        <v>57</v>
      </c>
      <c r="H21" s="88"/>
      <c r="I21" s="88"/>
      <c r="J21" s="88"/>
      <c r="K21" s="88"/>
      <c r="L21" s="89"/>
    </row>
    <row r="22" spans="1:12">
      <c r="A22" s="27" t="str">
        <f>'3. Monotonie'!D1</f>
        <v>&lt;=33%</v>
      </c>
      <c r="B22" s="6" t="str">
        <f>'3. Monotonie'!E1</f>
        <v>&gt;33%-66%</v>
      </c>
      <c r="C22" s="6" t="str">
        <f>'3. Monotonie'!F1</f>
        <v>&gt;=67%</v>
      </c>
      <c r="D22" s="6" t="s">
        <v>46</v>
      </c>
      <c r="E22" s="6" t="s">
        <v>45</v>
      </c>
      <c r="F22" s="30" t="s">
        <v>39</v>
      </c>
      <c r="G22" s="27" t="str">
        <f>'4. Psychische Sättigung'!D1</f>
        <v>&lt;=33%</v>
      </c>
      <c r="H22" s="6" t="str">
        <f>'4. Psychische Sättigung'!E1</f>
        <v>&gt;33%-66%</v>
      </c>
      <c r="I22" s="6" t="str">
        <f>'4. Psychische Sättigung'!F1</f>
        <v>&gt;=67%</v>
      </c>
      <c r="J22" s="6" t="s">
        <v>46</v>
      </c>
      <c r="K22" s="6" t="s">
        <v>45</v>
      </c>
      <c r="L22" s="30" t="s">
        <v>39</v>
      </c>
    </row>
    <row r="23" spans="1:12">
      <c r="A23" s="27">
        <f>'3. Monotonie'!D2</f>
        <v>0</v>
      </c>
      <c r="B23" s="6">
        <f>'3. Monotonie'!E2</f>
        <v>0.34782608695652173</v>
      </c>
      <c r="C23" s="6">
        <f>'3. Monotonie'!F2</f>
        <v>0</v>
      </c>
      <c r="D23" s="6" t="str">
        <f t="shared" ref="D23:D38" si="8">IF(C23&gt;0,1,"")</f>
        <v/>
      </c>
      <c r="E23" s="6">
        <f t="shared" ref="E23" si="9">IF(B23&gt;0,1,"")</f>
        <v>1</v>
      </c>
      <c r="F23" s="30" t="str">
        <f t="shared" ref="F23" si="10">IF(A23&gt;0,1,"")</f>
        <v/>
      </c>
      <c r="G23" s="27">
        <f>'4. Psychische Sättigung'!D2</f>
        <v>0</v>
      </c>
      <c r="H23" s="6">
        <f>'4. Psychische Sättigung'!E2</f>
        <v>0</v>
      </c>
      <c r="I23" s="6">
        <f>'4. Psychische Sättigung'!F2</f>
        <v>0.78260869565217395</v>
      </c>
      <c r="J23" s="6">
        <f t="shared" ref="J23:J38" si="11">IF(I23&gt;0,1,"")</f>
        <v>1</v>
      </c>
      <c r="K23" s="6" t="str">
        <f t="shared" ref="K23:K38" si="12">IF(H23&gt;0,1,"")</f>
        <v/>
      </c>
      <c r="L23" s="30" t="str">
        <f t="shared" ref="L23:L38" si="13">IF(G23&gt;0,1,"")</f>
        <v/>
      </c>
    </row>
    <row r="24" spans="1:12">
      <c r="A24" s="27">
        <f>'3. Monotonie'!D3</f>
        <v>0.17391304347826086</v>
      </c>
      <c r="B24" s="6">
        <f>'3. Monotonie'!E3</f>
        <v>0</v>
      </c>
      <c r="C24" s="6">
        <f>'3. Monotonie'!F3</f>
        <v>0</v>
      </c>
      <c r="D24" s="6" t="str">
        <f t="shared" si="8"/>
        <v/>
      </c>
      <c r="E24" s="6" t="str">
        <f t="shared" ref="E24:E38" si="14">IF(B24&gt;0,1,"")</f>
        <v/>
      </c>
      <c r="F24" s="30">
        <f t="shared" ref="F24:F38" si="15">IF(A24&gt;0,1,"")</f>
        <v>1</v>
      </c>
      <c r="G24" s="27">
        <f>'4. Psychische Sättigung'!D3</f>
        <v>0</v>
      </c>
      <c r="H24" s="6">
        <f>'4. Psychische Sättigung'!E3</f>
        <v>0.52173913043478259</v>
      </c>
      <c r="I24" s="6">
        <f>'4. Psychische Sättigung'!F3</f>
        <v>0</v>
      </c>
      <c r="J24" s="6" t="str">
        <f t="shared" si="11"/>
        <v/>
      </c>
      <c r="K24" s="6">
        <f t="shared" si="12"/>
        <v>1</v>
      </c>
      <c r="L24" s="30" t="str">
        <f t="shared" si="13"/>
        <v/>
      </c>
    </row>
    <row r="25" spans="1:12">
      <c r="A25" s="27">
        <f>'3. Monotonie'!D4</f>
        <v>0</v>
      </c>
      <c r="B25" s="6">
        <f>'3. Monotonie'!E4</f>
        <v>0</v>
      </c>
      <c r="C25" s="6">
        <f>'3. Monotonie'!F4</f>
        <v>0.73913043478260865</v>
      </c>
      <c r="D25" s="6">
        <f t="shared" si="8"/>
        <v>1</v>
      </c>
      <c r="E25" s="6" t="str">
        <f t="shared" si="14"/>
        <v/>
      </c>
      <c r="F25" s="30" t="str">
        <f t="shared" si="15"/>
        <v/>
      </c>
      <c r="G25" s="27">
        <f>'4. Psychische Sättigung'!D4</f>
        <v>0</v>
      </c>
      <c r="H25" s="6">
        <f>'4. Psychische Sättigung'!E4</f>
        <v>0</v>
      </c>
      <c r="I25" s="6">
        <f>'4. Psychische Sättigung'!F4</f>
        <v>0.69565217391304346</v>
      </c>
      <c r="J25" s="6">
        <f t="shared" si="11"/>
        <v>1</v>
      </c>
      <c r="K25" s="6" t="str">
        <f t="shared" si="12"/>
        <v/>
      </c>
      <c r="L25" s="30" t="str">
        <f t="shared" si="13"/>
        <v/>
      </c>
    </row>
    <row r="26" spans="1:12">
      <c r="A26" s="27">
        <f>'3. Monotonie'!D5</f>
        <v>0.13043478260869565</v>
      </c>
      <c r="B26" s="6">
        <f>'3. Monotonie'!E5</f>
        <v>0</v>
      </c>
      <c r="C26" s="6">
        <f>'3. Monotonie'!F5</f>
        <v>0</v>
      </c>
      <c r="D26" s="6" t="str">
        <f t="shared" si="8"/>
        <v/>
      </c>
      <c r="E26" s="6" t="str">
        <f t="shared" si="14"/>
        <v/>
      </c>
      <c r="F26" s="30">
        <f t="shared" si="15"/>
        <v>1</v>
      </c>
      <c r="G26" s="27">
        <f>'4. Psychische Sättigung'!D5</f>
        <v>0.13043478260869565</v>
      </c>
      <c r="H26" s="6">
        <f>'4. Psychische Sättigung'!E5</f>
        <v>0</v>
      </c>
      <c r="I26" s="6">
        <f>'4. Psychische Sättigung'!F5</f>
        <v>0</v>
      </c>
      <c r="J26" s="6" t="str">
        <f t="shared" si="11"/>
        <v/>
      </c>
      <c r="K26" s="6" t="str">
        <f t="shared" si="12"/>
        <v/>
      </c>
      <c r="L26" s="30">
        <f t="shared" si="13"/>
        <v>1</v>
      </c>
    </row>
    <row r="27" spans="1:12">
      <c r="A27" s="27">
        <f>'3. Monotonie'!D6</f>
        <v>0</v>
      </c>
      <c r="B27" s="6">
        <f>'3. Monotonie'!E6</f>
        <v>0</v>
      </c>
      <c r="C27" s="6">
        <f>'3. Monotonie'!F6</f>
        <v>0.69565217391304346</v>
      </c>
      <c r="D27" s="6">
        <f t="shared" si="8"/>
        <v>1</v>
      </c>
      <c r="E27" s="6" t="str">
        <f t="shared" si="14"/>
        <v/>
      </c>
      <c r="F27" s="30" t="str">
        <f t="shared" si="15"/>
        <v/>
      </c>
      <c r="G27" s="27">
        <f>'4. Psychische Sättigung'!D6</f>
        <v>0</v>
      </c>
      <c r="H27" s="6">
        <f>'4. Psychische Sättigung'!E6</f>
        <v>0.60869565217391308</v>
      </c>
      <c r="I27" s="6">
        <f>'4. Psychische Sättigung'!F6</f>
        <v>0</v>
      </c>
      <c r="J27" s="6" t="str">
        <f t="shared" si="11"/>
        <v/>
      </c>
      <c r="K27" s="6">
        <f t="shared" si="12"/>
        <v>1</v>
      </c>
      <c r="L27" s="30" t="str">
        <f t="shared" si="13"/>
        <v/>
      </c>
    </row>
    <row r="28" spans="1:12">
      <c r="A28" s="27">
        <f>'3. Monotonie'!D7</f>
        <v>0</v>
      </c>
      <c r="B28" s="6">
        <f>'3. Monotonie'!E7</f>
        <v>0.43478260869565216</v>
      </c>
      <c r="C28" s="6">
        <f>'3. Monotonie'!F7</f>
        <v>0</v>
      </c>
      <c r="D28" s="6" t="str">
        <f t="shared" si="8"/>
        <v/>
      </c>
      <c r="E28" s="6">
        <f t="shared" si="14"/>
        <v>1</v>
      </c>
      <c r="F28" s="30" t="str">
        <f t="shared" si="15"/>
        <v/>
      </c>
      <c r="G28" s="27">
        <f>'4. Psychische Sättigung'!D7</f>
        <v>0</v>
      </c>
      <c r="H28" s="6">
        <f>'4. Psychische Sättigung'!E7</f>
        <v>0.65217391304347827</v>
      </c>
      <c r="I28" s="6">
        <f>'4. Psychische Sättigung'!F7</f>
        <v>0</v>
      </c>
      <c r="J28" s="6" t="str">
        <f t="shared" si="11"/>
        <v/>
      </c>
      <c r="K28" s="6">
        <f t="shared" si="12"/>
        <v>1</v>
      </c>
      <c r="L28" s="30" t="str">
        <f t="shared" si="13"/>
        <v/>
      </c>
    </row>
    <row r="29" spans="1:12">
      <c r="A29" s="27">
        <f>'3. Monotonie'!D8</f>
        <v>0.21739130434782608</v>
      </c>
      <c r="B29" s="6">
        <f>'3. Monotonie'!E8</f>
        <v>0</v>
      </c>
      <c r="C29" s="6">
        <f>'3. Monotonie'!F8</f>
        <v>0</v>
      </c>
      <c r="D29" s="6" t="str">
        <f t="shared" si="8"/>
        <v/>
      </c>
      <c r="E29" s="6" t="str">
        <f t="shared" si="14"/>
        <v/>
      </c>
      <c r="F29" s="30">
        <f t="shared" si="15"/>
        <v>1</v>
      </c>
      <c r="G29" s="27">
        <f>'4. Psychische Sättigung'!D8</f>
        <v>0.2608695652173913</v>
      </c>
      <c r="H29" s="6">
        <f>'4. Psychische Sättigung'!E8</f>
        <v>0</v>
      </c>
      <c r="I29" s="6">
        <f>'4. Psychische Sättigung'!F8</f>
        <v>0</v>
      </c>
      <c r="J29" s="6" t="str">
        <f t="shared" si="11"/>
        <v/>
      </c>
      <c r="K29" s="6" t="str">
        <f t="shared" si="12"/>
        <v/>
      </c>
      <c r="L29" s="30">
        <f t="shared" si="13"/>
        <v>1</v>
      </c>
    </row>
    <row r="30" spans="1:12">
      <c r="A30" s="27">
        <f>'3. Monotonie'!D9</f>
        <v>0</v>
      </c>
      <c r="B30" s="6">
        <f>'3. Monotonie'!E9</f>
        <v>0</v>
      </c>
      <c r="C30" s="6">
        <f>'3. Monotonie'!F9</f>
        <v>0.78260869565217395</v>
      </c>
      <c r="D30" s="6">
        <f t="shared" si="8"/>
        <v>1</v>
      </c>
      <c r="E30" s="6" t="str">
        <f t="shared" si="14"/>
        <v/>
      </c>
      <c r="F30" s="30" t="str">
        <f t="shared" si="15"/>
        <v/>
      </c>
      <c r="G30" s="27">
        <f>'4. Psychische Sättigung'!D9</f>
        <v>0.21739130434782608</v>
      </c>
      <c r="H30" s="6">
        <f>'4. Psychische Sättigung'!E9</f>
        <v>0</v>
      </c>
      <c r="I30" s="6">
        <f>'4. Psychische Sättigung'!F9</f>
        <v>0</v>
      </c>
      <c r="J30" s="6" t="str">
        <f t="shared" si="11"/>
        <v/>
      </c>
      <c r="K30" s="6" t="str">
        <f t="shared" si="12"/>
        <v/>
      </c>
      <c r="L30" s="30">
        <f t="shared" si="13"/>
        <v>1</v>
      </c>
    </row>
    <row r="31" spans="1:12">
      <c r="A31" s="27">
        <f>'3. Monotonie'!D10</f>
        <v>0.13043478260869565</v>
      </c>
      <c r="B31" s="6">
        <f>'3. Monotonie'!E10</f>
        <v>0</v>
      </c>
      <c r="C31" s="6">
        <f>'3. Monotonie'!F10</f>
        <v>0</v>
      </c>
      <c r="D31" s="6" t="str">
        <f t="shared" si="8"/>
        <v/>
      </c>
      <c r="E31" s="6" t="str">
        <f t="shared" si="14"/>
        <v/>
      </c>
      <c r="F31" s="30">
        <f t="shared" si="15"/>
        <v>1</v>
      </c>
      <c r="G31" s="27">
        <f>'4. Psychische Sättigung'!D10</f>
        <v>0.13043478260869565</v>
      </c>
      <c r="H31" s="6">
        <f>'4. Psychische Sättigung'!E10</f>
        <v>0</v>
      </c>
      <c r="I31" s="6">
        <f>'4. Psychische Sättigung'!F10</f>
        <v>0</v>
      </c>
      <c r="J31" s="6" t="str">
        <f t="shared" si="11"/>
        <v/>
      </c>
      <c r="K31" s="6" t="str">
        <f t="shared" si="12"/>
        <v/>
      </c>
      <c r="L31" s="30">
        <f t="shared" si="13"/>
        <v>1</v>
      </c>
    </row>
    <row r="32" spans="1:12">
      <c r="A32" s="27">
        <f>'3. Monotonie'!D11</f>
        <v>0</v>
      </c>
      <c r="B32" s="6">
        <f>'3. Monotonie'!E11</f>
        <v>0.60869565217391308</v>
      </c>
      <c r="C32" s="6">
        <f>'3. Monotonie'!F11</f>
        <v>0</v>
      </c>
      <c r="D32" s="6" t="str">
        <f t="shared" si="8"/>
        <v/>
      </c>
      <c r="E32" s="6">
        <f t="shared" si="14"/>
        <v>1</v>
      </c>
      <c r="F32" s="30" t="str">
        <f t="shared" si="15"/>
        <v/>
      </c>
      <c r="G32" s="27">
        <f>'4. Psychische Sättigung'!D11</f>
        <v>0</v>
      </c>
      <c r="H32" s="6">
        <f>'4. Psychische Sättigung'!E11</f>
        <v>0.60869565217391308</v>
      </c>
      <c r="I32" s="6">
        <f>'4. Psychische Sättigung'!F11</f>
        <v>0</v>
      </c>
      <c r="J32" s="6" t="str">
        <f t="shared" si="11"/>
        <v/>
      </c>
      <c r="K32" s="6">
        <f t="shared" si="12"/>
        <v>1</v>
      </c>
      <c r="L32" s="30" t="str">
        <f t="shared" si="13"/>
        <v/>
      </c>
    </row>
    <row r="33" spans="1:12">
      <c r="A33" s="27">
        <f>'3. Monotonie'!D12</f>
        <v>0</v>
      </c>
      <c r="B33" s="6">
        <f>'3. Monotonie'!E12</f>
        <v>0.52173913043478259</v>
      </c>
      <c r="C33" s="6">
        <f>'3. Monotonie'!F12</f>
        <v>0</v>
      </c>
      <c r="D33" s="6" t="str">
        <f t="shared" si="8"/>
        <v/>
      </c>
      <c r="E33" s="6">
        <f t="shared" si="14"/>
        <v>1</v>
      </c>
      <c r="F33" s="30" t="str">
        <f t="shared" si="15"/>
        <v/>
      </c>
      <c r="G33" s="27">
        <f>'4. Psychische Sättigung'!D12</f>
        <v>0</v>
      </c>
      <c r="H33" s="6">
        <f>'4. Psychische Sättigung'!E12</f>
        <v>0.65217391304347827</v>
      </c>
      <c r="I33" s="6">
        <f>'4. Psychische Sättigung'!F12</f>
        <v>0</v>
      </c>
      <c r="J33" s="6" t="str">
        <f t="shared" si="11"/>
        <v/>
      </c>
      <c r="K33" s="6">
        <f t="shared" si="12"/>
        <v>1</v>
      </c>
      <c r="L33" s="30" t="str">
        <f t="shared" si="13"/>
        <v/>
      </c>
    </row>
    <row r="34" spans="1:12">
      <c r="A34" s="27">
        <f>'3. Monotonie'!D13</f>
        <v>0</v>
      </c>
      <c r="B34" s="6">
        <f>'3. Monotonie'!E13</f>
        <v>0</v>
      </c>
      <c r="C34" s="6">
        <f>'3. Monotonie'!F13</f>
        <v>0.73913043478260865</v>
      </c>
      <c r="D34" s="6">
        <f t="shared" si="8"/>
        <v>1</v>
      </c>
      <c r="E34" s="6" t="str">
        <f t="shared" si="14"/>
        <v/>
      </c>
      <c r="F34" s="30" t="str">
        <f t="shared" si="15"/>
        <v/>
      </c>
      <c r="G34" s="27">
        <f>'4. Psychische Sättigung'!D13</f>
        <v>0.17391304347826086</v>
      </c>
      <c r="H34" s="6">
        <f>'4. Psychische Sättigung'!E13</f>
        <v>0</v>
      </c>
      <c r="I34" s="6">
        <f>'4. Psychische Sättigung'!F13</f>
        <v>0</v>
      </c>
      <c r="J34" s="6" t="str">
        <f t="shared" si="11"/>
        <v/>
      </c>
      <c r="K34" s="6" t="str">
        <f t="shared" si="12"/>
        <v/>
      </c>
      <c r="L34" s="30">
        <f t="shared" si="13"/>
        <v>1</v>
      </c>
    </row>
    <row r="35" spans="1:12">
      <c r="A35" s="27">
        <f>'3. Monotonie'!D14</f>
        <v>0.30434782608695654</v>
      </c>
      <c r="B35" s="6">
        <f>'3. Monotonie'!E14</f>
        <v>0</v>
      </c>
      <c r="C35" s="6">
        <f>'3. Monotonie'!F14</f>
        <v>0</v>
      </c>
      <c r="D35" s="6" t="str">
        <f t="shared" si="8"/>
        <v/>
      </c>
      <c r="E35" s="6" t="str">
        <f t="shared" si="14"/>
        <v/>
      </c>
      <c r="F35" s="30">
        <f t="shared" si="15"/>
        <v>1</v>
      </c>
      <c r="G35" s="27">
        <f>'4. Psychische Sättigung'!D14</f>
        <v>0.13043478260869565</v>
      </c>
      <c r="H35" s="6">
        <f>'4. Psychische Sättigung'!E14</f>
        <v>0</v>
      </c>
      <c r="I35" s="6">
        <f>'4. Psychische Sättigung'!F14</f>
        <v>0</v>
      </c>
      <c r="J35" s="6" t="str">
        <f t="shared" si="11"/>
        <v/>
      </c>
      <c r="K35" s="6" t="str">
        <f t="shared" si="12"/>
        <v/>
      </c>
      <c r="L35" s="30">
        <f t="shared" si="13"/>
        <v>1</v>
      </c>
    </row>
    <row r="36" spans="1:12">
      <c r="A36" s="27">
        <f>'3. Monotonie'!D15</f>
        <v>0</v>
      </c>
      <c r="B36" s="6">
        <f>'3. Monotonie'!E15</f>
        <v>0.52173913043478259</v>
      </c>
      <c r="C36" s="6">
        <f>'3. Monotonie'!F15</f>
        <v>0</v>
      </c>
      <c r="D36" s="6" t="str">
        <f t="shared" si="8"/>
        <v/>
      </c>
      <c r="E36" s="6">
        <f t="shared" si="14"/>
        <v>1</v>
      </c>
      <c r="F36" s="30" t="str">
        <f t="shared" si="15"/>
        <v/>
      </c>
      <c r="G36" s="27">
        <f>'4. Psychische Sättigung'!D15</f>
        <v>0</v>
      </c>
      <c r="H36" s="6">
        <f>'4. Psychische Sättigung'!E15</f>
        <v>0</v>
      </c>
      <c r="I36" s="6">
        <f>'4. Psychische Sättigung'!F15</f>
        <v>0.69565217391304346</v>
      </c>
      <c r="J36" s="6">
        <f t="shared" si="11"/>
        <v>1</v>
      </c>
      <c r="K36" s="6" t="str">
        <f t="shared" si="12"/>
        <v/>
      </c>
      <c r="L36" s="30" t="str">
        <f t="shared" si="13"/>
        <v/>
      </c>
    </row>
    <row r="37" spans="1:12">
      <c r="A37" s="27">
        <f>'3. Monotonie'!D16</f>
        <v>0</v>
      </c>
      <c r="B37" s="6">
        <f>'3. Monotonie'!E16</f>
        <v>0.56521739130434778</v>
      </c>
      <c r="C37" s="6">
        <f>'3. Monotonie'!F16</f>
        <v>0</v>
      </c>
      <c r="D37" s="6" t="str">
        <f t="shared" si="8"/>
        <v/>
      </c>
      <c r="E37" s="6">
        <f t="shared" si="14"/>
        <v>1</v>
      </c>
      <c r="F37" s="30" t="str">
        <f t="shared" si="15"/>
        <v/>
      </c>
      <c r="G37" s="27">
        <f>'4. Psychische Sättigung'!D16</f>
        <v>0.17391304347826086</v>
      </c>
      <c r="H37" s="6">
        <f>'4. Psychische Sättigung'!E16</f>
        <v>0</v>
      </c>
      <c r="I37" s="6">
        <f>'4. Psychische Sättigung'!F16</f>
        <v>0</v>
      </c>
      <c r="J37" s="6" t="str">
        <f t="shared" si="11"/>
        <v/>
      </c>
      <c r="K37" s="6" t="str">
        <f t="shared" si="12"/>
        <v/>
      </c>
      <c r="L37" s="30">
        <f t="shared" si="13"/>
        <v>1</v>
      </c>
    </row>
    <row r="38" spans="1:12">
      <c r="A38" s="27">
        <f>'3. Monotonie'!D17</f>
        <v>0</v>
      </c>
      <c r="B38" s="6">
        <f>'3. Monotonie'!E17</f>
        <v>0.47826086956521741</v>
      </c>
      <c r="C38" s="6">
        <f>'3. Monotonie'!F17</f>
        <v>0</v>
      </c>
      <c r="D38" s="6" t="str">
        <f t="shared" si="8"/>
        <v/>
      </c>
      <c r="E38" s="6">
        <f t="shared" si="14"/>
        <v>1</v>
      </c>
      <c r="F38" s="30" t="str">
        <f t="shared" si="15"/>
        <v/>
      </c>
      <c r="G38" s="27">
        <f>'4. Psychische Sättigung'!D17</f>
        <v>0</v>
      </c>
      <c r="H38" s="6">
        <f>'4. Psychische Sättigung'!E17</f>
        <v>0.65217391304347827</v>
      </c>
      <c r="I38" s="6">
        <f>'4. Psychische Sättigung'!F17</f>
        <v>0</v>
      </c>
      <c r="J38" s="6" t="str">
        <f t="shared" si="11"/>
        <v/>
      </c>
      <c r="K38" s="6">
        <f t="shared" si="12"/>
        <v>1</v>
      </c>
      <c r="L38" s="30" t="str">
        <f t="shared" si="13"/>
        <v/>
      </c>
    </row>
    <row r="39" spans="1:12">
      <c r="A39" s="27"/>
      <c r="B39" s="6"/>
      <c r="C39" s="6" t="s">
        <v>50</v>
      </c>
      <c r="D39" s="36">
        <f>SUM(D23:D32)/10</f>
        <v>0.3</v>
      </c>
      <c r="E39" s="36">
        <f t="shared" ref="E39:F39" si="16">SUM(E23:E32)/10</f>
        <v>0.3</v>
      </c>
      <c r="F39" s="37">
        <f t="shared" si="16"/>
        <v>0.4</v>
      </c>
      <c r="G39" s="27"/>
      <c r="H39" s="6"/>
      <c r="I39" s="6" t="s">
        <v>50</v>
      </c>
      <c r="J39" s="36">
        <f>SUM(J23:J32)/10</f>
        <v>0.2</v>
      </c>
      <c r="K39" s="36">
        <f t="shared" ref="K39:L39" si="17">SUM(K23:K32)/10</f>
        <v>0.4</v>
      </c>
      <c r="L39" s="37">
        <f t="shared" si="17"/>
        <v>0.4</v>
      </c>
    </row>
    <row r="40" spans="1:12" ht="16.5" thickBot="1">
      <c r="A40" s="32"/>
      <c r="B40" s="33"/>
      <c r="C40" s="33" t="s">
        <v>51</v>
      </c>
      <c r="D40" s="38">
        <f>SUM(D33:D38)/10</f>
        <v>0.1</v>
      </c>
      <c r="E40" s="38">
        <f>SUM(E33:E38)/10</f>
        <v>0.4</v>
      </c>
      <c r="F40" s="39">
        <f>SUM(F33:F38)/10</f>
        <v>0.1</v>
      </c>
      <c r="G40" s="32"/>
      <c r="H40" s="33"/>
      <c r="I40" s="33" t="s">
        <v>51</v>
      </c>
      <c r="J40" s="38">
        <f>SUM(J33:J38)/10</f>
        <v>0.1</v>
      </c>
      <c r="K40" s="38">
        <f>SUM(K33:K38)/10</f>
        <v>0.2</v>
      </c>
      <c r="L40" s="39">
        <f>SUM(L33:L38)/10</f>
        <v>0.3</v>
      </c>
    </row>
    <row r="41" spans="1:12">
      <c r="A41" s="87" t="s">
        <v>58</v>
      </c>
      <c r="B41" s="88"/>
      <c r="C41" s="88"/>
      <c r="D41" s="88"/>
      <c r="E41" s="88"/>
      <c r="F41" s="89"/>
    </row>
    <row r="42" spans="1:12">
      <c r="A42" s="27" t="str">
        <f>'5. Emotionale Erschöpfung'!D1</f>
        <v>&lt;=33%</v>
      </c>
      <c r="B42" s="6" t="str">
        <f>'5. Emotionale Erschöpfung'!E1</f>
        <v>&gt;33%-66%</v>
      </c>
      <c r="C42" s="6" t="str">
        <f>'5. Emotionale Erschöpfung'!F1</f>
        <v>&gt;=67%</v>
      </c>
      <c r="D42" s="6" t="s">
        <v>46</v>
      </c>
      <c r="E42" s="6" t="s">
        <v>45</v>
      </c>
      <c r="F42" s="30" t="s">
        <v>39</v>
      </c>
    </row>
    <row r="43" spans="1:12">
      <c r="A43" s="27">
        <f>'5. Emotionale Erschöpfung'!D2</f>
        <v>0.21739130434782608</v>
      </c>
      <c r="B43" s="6">
        <f>'5. Emotionale Erschöpfung'!E2</f>
        <v>0</v>
      </c>
      <c r="C43" s="6">
        <f>'5. Emotionale Erschöpfung'!F2</f>
        <v>0</v>
      </c>
      <c r="D43" s="6" t="str">
        <f t="shared" ref="D43:D58" si="18">IF(C43&gt;0,1,"")</f>
        <v/>
      </c>
      <c r="E43" s="6" t="str">
        <f t="shared" ref="E43:E58" si="19">IF(B43&gt;0,1,"")</f>
        <v/>
      </c>
      <c r="F43" s="30">
        <f t="shared" ref="F43:F58" si="20">IF(A43&gt;0,1,"")</f>
        <v>1</v>
      </c>
    </row>
    <row r="44" spans="1:12">
      <c r="A44" s="27">
        <f>'5. Emotionale Erschöpfung'!D3</f>
        <v>0</v>
      </c>
      <c r="B44" s="6">
        <f>'5. Emotionale Erschöpfung'!E3</f>
        <v>0.56521739130434778</v>
      </c>
      <c r="C44" s="6">
        <f>'5. Emotionale Erschöpfung'!F3</f>
        <v>0</v>
      </c>
      <c r="D44" s="6" t="str">
        <f t="shared" si="18"/>
        <v/>
      </c>
      <c r="E44" s="6">
        <f t="shared" si="19"/>
        <v>1</v>
      </c>
      <c r="F44" s="30" t="str">
        <f t="shared" si="20"/>
        <v/>
      </c>
    </row>
    <row r="45" spans="1:12">
      <c r="A45" s="27">
        <f>'5. Emotionale Erschöpfung'!D4</f>
        <v>0</v>
      </c>
      <c r="B45" s="6">
        <f>'5. Emotionale Erschöpfung'!E4</f>
        <v>0.65217391304347827</v>
      </c>
      <c r="C45" s="6">
        <f>'5. Emotionale Erschöpfung'!F4</f>
        <v>0</v>
      </c>
      <c r="D45" s="6" t="str">
        <f t="shared" si="18"/>
        <v/>
      </c>
      <c r="E45" s="6">
        <f t="shared" si="19"/>
        <v>1</v>
      </c>
      <c r="F45" s="30" t="str">
        <f t="shared" si="20"/>
        <v/>
      </c>
    </row>
    <row r="46" spans="1:12">
      <c r="A46" s="27">
        <f>'5. Emotionale Erschöpfung'!D5</f>
        <v>0</v>
      </c>
      <c r="B46" s="6">
        <f>'5. Emotionale Erschöpfung'!E5</f>
        <v>0.34782608695652173</v>
      </c>
      <c r="C46" s="6">
        <f>'5. Emotionale Erschöpfung'!F5</f>
        <v>0</v>
      </c>
      <c r="D46" s="6" t="str">
        <f t="shared" si="18"/>
        <v/>
      </c>
      <c r="E46" s="6">
        <f t="shared" si="19"/>
        <v>1</v>
      </c>
      <c r="F46" s="30" t="str">
        <f t="shared" si="20"/>
        <v/>
      </c>
    </row>
    <row r="47" spans="1:12">
      <c r="A47" s="27">
        <f>'5. Emotionale Erschöpfung'!D6</f>
        <v>0.30434782608695654</v>
      </c>
      <c r="B47" s="6">
        <f>'5. Emotionale Erschöpfung'!E6</f>
        <v>0</v>
      </c>
      <c r="C47" s="6">
        <f>'5. Emotionale Erschöpfung'!F6</f>
        <v>0</v>
      </c>
      <c r="D47" s="6" t="str">
        <f t="shared" si="18"/>
        <v/>
      </c>
      <c r="E47" s="6" t="str">
        <f t="shared" si="19"/>
        <v/>
      </c>
      <c r="F47" s="30">
        <f t="shared" si="20"/>
        <v>1</v>
      </c>
    </row>
    <row r="48" spans="1:12">
      <c r="A48" s="27">
        <f>'5. Emotionale Erschöpfung'!D7</f>
        <v>0</v>
      </c>
      <c r="B48" s="6">
        <f>'5. Emotionale Erschöpfung'!E7</f>
        <v>0.47826086956521741</v>
      </c>
      <c r="C48" s="6">
        <f>'5. Emotionale Erschöpfung'!F7</f>
        <v>0</v>
      </c>
      <c r="D48" s="6" t="str">
        <f t="shared" si="18"/>
        <v/>
      </c>
      <c r="E48" s="6">
        <f t="shared" si="19"/>
        <v>1</v>
      </c>
      <c r="F48" s="30" t="str">
        <f t="shared" si="20"/>
        <v/>
      </c>
    </row>
    <row r="49" spans="1:6">
      <c r="A49" s="27">
        <f>'5. Emotionale Erschöpfung'!D8</f>
        <v>0</v>
      </c>
      <c r="B49" s="6">
        <f>'5. Emotionale Erschöpfung'!E8</f>
        <v>0</v>
      </c>
      <c r="C49" s="6">
        <f>'5. Emotionale Erschöpfung'!F8</f>
        <v>0.73913043478260865</v>
      </c>
      <c r="D49" s="6">
        <f t="shared" si="18"/>
        <v>1</v>
      </c>
      <c r="E49" s="6" t="str">
        <f t="shared" si="19"/>
        <v/>
      </c>
      <c r="F49" s="30" t="str">
        <f t="shared" si="20"/>
        <v/>
      </c>
    </row>
    <row r="50" spans="1:6">
      <c r="A50" s="27">
        <f>'5. Emotionale Erschöpfung'!D9</f>
        <v>0</v>
      </c>
      <c r="B50" s="6">
        <f>'5. Emotionale Erschöpfung'!E9</f>
        <v>0</v>
      </c>
      <c r="C50" s="6">
        <f>'5. Emotionale Erschöpfung'!F9</f>
        <v>0.82608695652173914</v>
      </c>
      <c r="D50" s="6">
        <f t="shared" si="18"/>
        <v>1</v>
      </c>
      <c r="E50" s="6" t="str">
        <f t="shared" si="19"/>
        <v/>
      </c>
      <c r="F50" s="30" t="str">
        <f t="shared" si="20"/>
        <v/>
      </c>
    </row>
    <row r="51" spans="1:6">
      <c r="A51" s="27">
        <f>'5. Emotionale Erschöpfung'!D10</f>
        <v>0.17391304347826086</v>
      </c>
      <c r="B51" s="6">
        <f>'5. Emotionale Erschöpfung'!E10</f>
        <v>0</v>
      </c>
      <c r="C51" s="6">
        <f>'5. Emotionale Erschöpfung'!F10</f>
        <v>0</v>
      </c>
      <c r="D51" s="6" t="str">
        <f t="shared" si="18"/>
        <v/>
      </c>
      <c r="E51" s="6" t="str">
        <f t="shared" si="19"/>
        <v/>
      </c>
      <c r="F51" s="30">
        <f t="shared" si="20"/>
        <v>1</v>
      </c>
    </row>
    <row r="52" spans="1:6">
      <c r="A52" s="27">
        <f>'5. Emotionale Erschöpfung'!D11</f>
        <v>8.6956521739130432E-2</v>
      </c>
      <c r="B52" s="6">
        <f>'5. Emotionale Erschöpfung'!E11</f>
        <v>0</v>
      </c>
      <c r="C52" s="6">
        <f>'5. Emotionale Erschöpfung'!F11</f>
        <v>0</v>
      </c>
      <c r="D52" s="6" t="str">
        <f t="shared" si="18"/>
        <v/>
      </c>
      <c r="E52" s="6" t="str">
        <f t="shared" si="19"/>
        <v/>
      </c>
      <c r="F52" s="30">
        <f t="shared" si="20"/>
        <v>1</v>
      </c>
    </row>
    <row r="53" spans="1:6">
      <c r="A53" s="27">
        <f>'5. Emotionale Erschöpfung'!D12</f>
        <v>0</v>
      </c>
      <c r="B53" s="6">
        <f>'5. Emotionale Erschöpfung'!E12</f>
        <v>0</v>
      </c>
      <c r="C53" s="6">
        <f>'5. Emotionale Erschöpfung'!F12</f>
        <v>0.86956521739130432</v>
      </c>
      <c r="D53" s="6">
        <f t="shared" si="18"/>
        <v>1</v>
      </c>
      <c r="E53" s="6" t="str">
        <f t="shared" si="19"/>
        <v/>
      </c>
      <c r="F53" s="30" t="str">
        <f t="shared" si="20"/>
        <v/>
      </c>
    </row>
    <row r="54" spans="1:6">
      <c r="A54" s="27">
        <f>'5. Emotionale Erschöpfung'!D13</f>
        <v>0</v>
      </c>
      <c r="B54" s="6">
        <f>'5. Emotionale Erschöpfung'!E13</f>
        <v>0.60869565217391308</v>
      </c>
      <c r="C54" s="6">
        <f>'5. Emotionale Erschöpfung'!F13</f>
        <v>0</v>
      </c>
      <c r="D54" s="6" t="str">
        <f t="shared" si="18"/>
        <v/>
      </c>
      <c r="E54" s="6">
        <f t="shared" si="19"/>
        <v>1</v>
      </c>
      <c r="F54" s="30" t="str">
        <f t="shared" si="20"/>
        <v/>
      </c>
    </row>
    <row r="55" spans="1:6">
      <c r="A55" s="27">
        <f>'5. Emotionale Erschöpfung'!D14</f>
        <v>0</v>
      </c>
      <c r="B55" s="6">
        <f>'5. Emotionale Erschöpfung'!E14</f>
        <v>0.39130434782608697</v>
      </c>
      <c r="C55" s="6">
        <f>'5. Emotionale Erschöpfung'!F14</f>
        <v>0</v>
      </c>
      <c r="D55" s="6" t="str">
        <f t="shared" si="18"/>
        <v/>
      </c>
      <c r="E55" s="6">
        <f t="shared" si="19"/>
        <v>1</v>
      </c>
      <c r="F55" s="30" t="str">
        <f t="shared" si="20"/>
        <v/>
      </c>
    </row>
    <row r="56" spans="1:6">
      <c r="A56" s="27">
        <f>'5. Emotionale Erschöpfung'!D15</f>
        <v>0.2608695652173913</v>
      </c>
      <c r="B56" s="6">
        <f>'5. Emotionale Erschöpfung'!E15</f>
        <v>0</v>
      </c>
      <c r="C56" s="6">
        <f>'5. Emotionale Erschöpfung'!F15</f>
        <v>0</v>
      </c>
      <c r="D56" s="6" t="str">
        <f t="shared" si="18"/>
        <v/>
      </c>
      <c r="E56" s="6" t="str">
        <f t="shared" si="19"/>
        <v/>
      </c>
      <c r="F56" s="30">
        <f t="shared" si="20"/>
        <v>1</v>
      </c>
    </row>
    <row r="57" spans="1:6">
      <c r="A57" s="27">
        <f>'5. Emotionale Erschöpfung'!D16</f>
        <v>4.3478260869565216E-2</v>
      </c>
      <c r="B57" s="6">
        <f>'5. Emotionale Erschöpfung'!E16</f>
        <v>0</v>
      </c>
      <c r="C57" s="6">
        <f>'5. Emotionale Erschöpfung'!F16</f>
        <v>0</v>
      </c>
      <c r="D57" s="6" t="str">
        <f t="shared" si="18"/>
        <v/>
      </c>
      <c r="E57" s="6" t="str">
        <f t="shared" si="19"/>
        <v/>
      </c>
      <c r="F57" s="30">
        <f t="shared" si="20"/>
        <v>1</v>
      </c>
    </row>
    <row r="58" spans="1:6">
      <c r="A58" s="27">
        <f>'5. Emotionale Erschöpfung'!D17</f>
        <v>0</v>
      </c>
      <c r="B58" s="6">
        <f>'5. Emotionale Erschöpfung'!E17</f>
        <v>0</v>
      </c>
      <c r="C58" s="6">
        <f>'5. Emotionale Erschöpfung'!F17</f>
        <v>0.78260869565217395</v>
      </c>
      <c r="D58" s="6">
        <f t="shared" si="18"/>
        <v>1</v>
      </c>
      <c r="E58" s="6" t="str">
        <f t="shared" si="19"/>
        <v/>
      </c>
      <c r="F58" s="30" t="str">
        <f t="shared" si="20"/>
        <v/>
      </c>
    </row>
    <row r="59" spans="1:6">
      <c r="A59" s="27"/>
      <c r="B59" s="6"/>
      <c r="C59" s="6" t="s">
        <v>50</v>
      </c>
      <c r="D59" s="36">
        <f>SUM(D43:D52)/10</f>
        <v>0.2</v>
      </c>
      <c r="E59" s="36">
        <f t="shared" ref="E59:F59" si="21">SUM(E43:E52)/10</f>
        <v>0.4</v>
      </c>
      <c r="F59" s="37">
        <f t="shared" si="21"/>
        <v>0.4</v>
      </c>
    </row>
    <row r="60" spans="1:6" ht="16.5" thickBot="1">
      <c r="A60" s="32"/>
      <c r="B60" s="33"/>
      <c r="C60" s="33" t="s">
        <v>51</v>
      </c>
      <c r="D60" s="38">
        <f>SUM(D53:D58)/10</f>
        <v>0.2</v>
      </c>
      <c r="E60" s="38">
        <f>SUM(E53:E58)/10</f>
        <v>0.2</v>
      </c>
      <c r="F60" s="39">
        <f>SUM(F53:F58)/10</f>
        <v>0.2</v>
      </c>
    </row>
  </sheetData>
  <mergeCells count="5">
    <mergeCell ref="A1:F1"/>
    <mergeCell ref="G1:L1"/>
    <mergeCell ref="A21:F21"/>
    <mergeCell ref="G21:L21"/>
    <mergeCell ref="A41:F4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>
      <selection activeCell="B12" sqref="B12:B17"/>
    </sheetView>
  </sheetViews>
  <sheetFormatPr baseColWidth="10" defaultRowHeight="15.75"/>
  <cols>
    <col min="1" max="1" width="7.875" bestFit="1" customWidth="1"/>
    <col min="2" max="2" width="11.5" bestFit="1" customWidth="1"/>
    <col min="3" max="3" width="7.875" bestFit="1" customWidth="1"/>
  </cols>
  <sheetData>
    <row r="1" spans="1:10" ht="54.75" customHeight="1">
      <c r="A1" s="4" t="s">
        <v>0</v>
      </c>
      <c r="B1" s="4" t="s">
        <v>25</v>
      </c>
      <c r="C1" s="4" t="s">
        <v>1</v>
      </c>
      <c r="D1" s="13" t="s">
        <v>39</v>
      </c>
      <c r="E1" s="13" t="s">
        <v>45</v>
      </c>
      <c r="F1" s="13" t="s">
        <v>46</v>
      </c>
      <c r="G1" s="6"/>
      <c r="H1" s="6"/>
      <c r="I1" s="6"/>
      <c r="J1" s="6"/>
    </row>
    <row r="2" spans="1:10">
      <c r="A2" s="6" t="s">
        <v>2</v>
      </c>
      <c r="B2" s="26">
        <v>9</v>
      </c>
      <c r="C2" s="25">
        <f>+$B2/'Auswertung - Start'!$E$5</f>
        <v>0.39130434782608697</v>
      </c>
      <c r="D2" s="5">
        <f>IF($C2&lt;=0.335,$C2,0)</f>
        <v>0</v>
      </c>
      <c r="E2" s="5">
        <f>IF(AND($C2&gt;0.335,$C2&lt;=0.665),$C2,0)</f>
        <v>0.39130434782608697</v>
      </c>
      <c r="F2" s="5">
        <f>IF($C2&gt;0.665,$C2,0)</f>
        <v>0</v>
      </c>
      <c r="G2" s="6"/>
      <c r="H2" s="6"/>
      <c r="I2" s="6"/>
      <c r="J2" s="6"/>
    </row>
    <row r="3" spans="1:10">
      <c r="A3" s="6" t="s">
        <v>3</v>
      </c>
      <c r="B3" s="17">
        <v>4</v>
      </c>
      <c r="C3" s="19">
        <f>+$B3/'Auswertung - Start'!$E$5</f>
        <v>0.17391304347826086</v>
      </c>
      <c r="D3" s="5">
        <f t="shared" ref="D3:D17" si="0">IF($C3&lt;=0.335,$C3,0)</f>
        <v>0.17391304347826086</v>
      </c>
      <c r="E3" s="5">
        <f t="shared" ref="E3:E17" si="1">IF(AND($C3&gt;0.335,$C3&lt;=0.665),$C3,0)</f>
        <v>0</v>
      </c>
      <c r="F3" s="5">
        <f t="shared" ref="F3:F17" si="2">IF($C3&gt;0.665,$C3,0)</f>
        <v>0</v>
      </c>
      <c r="G3" s="6"/>
      <c r="H3" s="6"/>
      <c r="I3" s="6"/>
      <c r="J3" s="6"/>
    </row>
    <row r="4" spans="1:10">
      <c r="A4" s="6" t="s">
        <v>4</v>
      </c>
      <c r="B4" s="17">
        <v>3</v>
      </c>
      <c r="C4" s="19">
        <f>+$B4/'Auswertung - Start'!$E$5</f>
        <v>0.13043478260869565</v>
      </c>
      <c r="D4" s="5">
        <f t="shared" si="0"/>
        <v>0.13043478260869565</v>
      </c>
      <c r="E4" s="5">
        <f t="shared" si="1"/>
        <v>0</v>
      </c>
      <c r="F4" s="5">
        <f t="shared" si="2"/>
        <v>0</v>
      </c>
      <c r="G4" s="6"/>
      <c r="H4" s="6"/>
      <c r="I4" s="6"/>
      <c r="J4" s="6"/>
    </row>
    <row r="5" spans="1:10">
      <c r="A5" s="6" t="s">
        <v>5</v>
      </c>
      <c r="B5" s="17">
        <v>7</v>
      </c>
      <c r="C5" s="19">
        <f>+$B5/'Auswertung - Start'!$E$5</f>
        <v>0.30434782608695654</v>
      </c>
      <c r="D5" s="5">
        <f t="shared" si="0"/>
        <v>0.30434782608695654</v>
      </c>
      <c r="E5" s="5">
        <f t="shared" si="1"/>
        <v>0</v>
      </c>
      <c r="F5" s="5">
        <f t="shared" si="2"/>
        <v>0</v>
      </c>
      <c r="G5" s="6"/>
      <c r="H5" s="6"/>
      <c r="I5" s="6"/>
      <c r="J5" s="6"/>
    </row>
    <row r="6" spans="1:10">
      <c r="A6" s="6" t="s">
        <v>6</v>
      </c>
      <c r="B6" s="17">
        <v>12</v>
      </c>
      <c r="C6" s="19">
        <f>+$B6/'Auswertung - Start'!$E$5</f>
        <v>0.52173913043478259</v>
      </c>
      <c r="D6" s="5">
        <f t="shared" si="0"/>
        <v>0</v>
      </c>
      <c r="E6" s="5">
        <f t="shared" si="1"/>
        <v>0.52173913043478259</v>
      </c>
      <c r="F6" s="5">
        <f t="shared" si="2"/>
        <v>0</v>
      </c>
      <c r="G6" s="6"/>
      <c r="H6" s="6"/>
      <c r="I6" s="6"/>
      <c r="J6" s="6"/>
    </row>
    <row r="7" spans="1:10">
      <c r="A7" s="6" t="s">
        <v>7</v>
      </c>
      <c r="B7" s="17">
        <v>15</v>
      </c>
      <c r="C7" s="19">
        <f>+$B7/'Auswertung - Start'!$E$5</f>
        <v>0.65217391304347827</v>
      </c>
      <c r="D7" s="5">
        <f t="shared" si="0"/>
        <v>0</v>
      </c>
      <c r="E7" s="5">
        <f t="shared" si="1"/>
        <v>0.65217391304347827</v>
      </c>
      <c r="F7" s="5">
        <f t="shared" si="2"/>
        <v>0</v>
      </c>
      <c r="G7" s="6"/>
      <c r="H7" s="6"/>
      <c r="I7" s="6"/>
      <c r="J7" s="6"/>
    </row>
    <row r="8" spans="1:10">
      <c r="A8" s="6" t="s">
        <v>8</v>
      </c>
      <c r="B8" s="17">
        <v>6</v>
      </c>
      <c r="C8" s="19">
        <f>+$B8/'Auswertung - Start'!$E$5</f>
        <v>0.2608695652173913</v>
      </c>
      <c r="D8" s="5">
        <f t="shared" si="0"/>
        <v>0.2608695652173913</v>
      </c>
      <c r="E8" s="5">
        <f t="shared" si="1"/>
        <v>0</v>
      </c>
      <c r="F8" s="5">
        <f t="shared" si="2"/>
        <v>0</v>
      </c>
      <c r="G8" s="6"/>
      <c r="H8" s="6"/>
      <c r="I8" s="6"/>
      <c r="J8" s="6"/>
    </row>
    <row r="9" spans="1:10">
      <c r="A9" s="6" t="s">
        <v>9</v>
      </c>
      <c r="B9" s="17">
        <v>5</v>
      </c>
      <c r="C9" s="19">
        <f>+$B9/'Auswertung - Start'!$E$5</f>
        <v>0.21739130434782608</v>
      </c>
      <c r="D9" s="5">
        <f t="shared" si="0"/>
        <v>0.21739130434782608</v>
      </c>
      <c r="E9" s="5">
        <f t="shared" si="1"/>
        <v>0</v>
      </c>
      <c r="F9" s="5">
        <f t="shared" si="2"/>
        <v>0</v>
      </c>
      <c r="G9" s="6"/>
      <c r="H9" s="6"/>
      <c r="I9" s="6"/>
      <c r="J9" s="6"/>
    </row>
    <row r="10" spans="1:10">
      <c r="A10" s="6" t="s">
        <v>10</v>
      </c>
      <c r="B10" s="17">
        <v>21</v>
      </c>
      <c r="C10" s="19">
        <f>+$B10/'Auswertung - Start'!$E$5</f>
        <v>0.91304347826086951</v>
      </c>
      <c r="D10" s="5">
        <f t="shared" si="0"/>
        <v>0</v>
      </c>
      <c r="E10" s="5">
        <f t="shared" si="1"/>
        <v>0</v>
      </c>
      <c r="F10" s="5">
        <f t="shared" si="2"/>
        <v>0.91304347826086951</v>
      </c>
      <c r="G10" s="6"/>
      <c r="H10" s="6"/>
      <c r="I10" s="6"/>
      <c r="J10" s="6"/>
    </row>
    <row r="11" spans="1:10">
      <c r="A11" s="6" t="s">
        <v>11</v>
      </c>
      <c r="B11" s="17">
        <v>14</v>
      </c>
      <c r="C11" s="19">
        <f>+$B11/'Auswertung - Start'!$E$5</f>
        <v>0.60869565217391308</v>
      </c>
      <c r="D11" s="5">
        <f t="shared" si="0"/>
        <v>0</v>
      </c>
      <c r="E11" s="5">
        <f t="shared" si="1"/>
        <v>0.60869565217391308</v>
      </c>
      <c r="F11" s="5">
        <f t="shared" si="2"/>
        <v>0</v>
      </c>
      <c r="G11" s="6"/>
      <c r="H11" s="6"/>
      <c r="I11" s="6"/>
      <c r="J11" s="6"/>
    </row>
    <row r="12" spans="1:10">
      <c r="A12" s="6" t="s">
        <v>12</v>
      </c>
      <c r="B12" s="26">
        <v>15</v>
      </c>
      <c r="C12" s="25">
        <f>+$B12/'Auswertung - Start'!$E$5</f>
        <v>0.65217391304347827</v>
      </c>
      <c r="D12" s="5">
        <f t="shared" si="0"/>
        <v>0</v>
      </c>
      <c r="E12" s="5">
        <f t="shared" si="1"/>
        <v>0.65217391304347827</v>
      </c>
      <c r="F12" s="5">
        <f t="shared" si="2"/>
        <v>0</v>
      </c>
      <c r="G12" s="6"/>
      <c r="H12" s="6"/>
      <c r="I12" s="6"/>
      <c r="J12" s="6"/>
    </row>
    <row r="13" spans="1:10">
      <c r="A13" s="6" t="s">
        <v>13</v>
      </c>
      <c r="B13" s="17">
        <v>4</v>
      </c>
      <c r="C13" s="19">
        <f>+$B13/'Auswertung - Start'!$E$5</f>
        <v>0.17391304347826086</v>
      </c>
      <c r="D13" s="5">
        <f t="shared" si="0"/>
        <v>0.17391304347826086</v>
      </c>
      <c r="E13" s="5">
        <f t="shared" si="1"/>
        <v>0</v>
      </c>
      <c r="F13" s="5">
        <f t="shared" si="2"/>
        <v>0</v>
      </c>
      <c r="G13" s="6"/>
      <c r="H13" s="6"/>
      <c r="I13" s="6"/>
      <c r="J13" s="6"/>
    </row>
    <row r="14" spans="1:10">
      <c r="A14" s="6" t="s">
        <v>14</v>
      </c>
      <c r="B14" s="17">
        <v>3</v>
      </c>
      <c r="C14" s="19">
        <f>+$B14/'Auswertung - Start'!$E$5</f>
        <v>0.13043478260869565</v>
      </c>
      <c r="D14" s="5">
        <f t="shared" si="0"/>
        <v>0.13043478260869565</v>
      </c>
      <c r="E14" s="5">
        <f t="shared" si="1"/>
        <v>0</v>
      </c>
      <c r="F14" s="5">
        <f t="shared" si="2"/>
        <v>0</v>
      </c>
      <c r="G14" s="6"/>
      <c r="H14" s="6"/>
      <c r="I14" s="6"/>
      <c r="J14" s="6"/>
    </row>
    <row r="15" spans="1:10">
      <c r="A15" s="6" t="s">
        <v>15</v>
      </c>
      <c r="B15" s="17">
        <v>16</v>
      </c>
      <c r="C15" s="19">
        <f>+$B15/'Auswertung - Start'!$E$5</f>
        <v>0.69565217391304346</v>
      </c>
      <c r="D15" s="5">
        <f t="shared" si="0"/>
        <v>0</v>
      </c>
      <c r="E15" s="5">
        <f t="shared" si="1"/>
        <v>0</v>
      </c>
      <c r="F15" s="5">
        <f t="shared" si="2"/>
        <v>0.69565217391304346</v>
      </c>
      <c r="G15" s="6"/>
      <c r="H15" s="6"/>
      <c r="I15" s="6"/>
      <c r="J15" s="6"/>
    </row>
    <row r="16" spans="1:10">
      <c r="A16" s="6" t="s">
        <v>16</v>
      </c>
      <c r="B16" s="17">
        <v>17</v>
      </c>
      <c r="C16" s="19">
        <f>+$B16/'Auswertung - Start'!$E$5</f>
        <v>0.73913043478260865</v>
      </c>
      <c r="D16" s="5">
        <f t="shared" si="0"/>
        <v>0</v>
      </c>
      <c r="E16" s="5">
        <f t="shared" si="1"/>
        <v>0</v>
      </c>
      <c r="F16" s="5">
        <f t="shared" si="2"/>
        <v>0.73913043478260865</v>
      </c>
      <c r="G16" s="6"/>
      <c r="H16" s="6"/>
      <c r="I16" s="6"/>
      <c r="J16" s="6"/>
    </row>
    <row r="17" spans="1:10">
      <c r="A17" s="6" t="s">
        <v>17</v>
      </c>
      <c r="B17" s="17">
        <v>15</v>
      </c>
      <c r="C17" s="19">
        <f>+$B17/'Auswertung - Start'!$E$5</f>
        <v>0.65217391304347827</v>
      </c>
      <c r="D17" s="5">
        <f t="shared" si="0"/>
        <v>0</v>
      </c>
      <c r="E17" s="5">
        <f t="shared" si="1"/>
        <v>0.65217391304347827</v>
      </c>
      <c r="F17" s="5">
        <f t="shared" si="2"/>
        <v>0</v>
      </c>
      <c r="G17" s="6"/>
      <c r="H17" s="6"/>
      <c r="I17" s="6"/>
      <c r="J17" s="6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6"/>
    </row>
    <row r="21" spans="1:10" ht="33.75" customHeight="1">
      <c r="A21" s="66" t="s">
        <v>29</v>
      </c>
      <c r="B21" s="67"/>
      <c r="C21" s="67"/>
      <c r="D21" s="67"/>
      <c r="E21" s="67"/>
      <c r="F21" s="67"/>
      <c r="G21" s="67"/>
      <c r="H21" s="67"/>
      <c r="I21" s="67"/>
      <c r="J21" s="68"/>
    </row>
    <row r="22" spans="1:10" s="1" customFormat="1" ht="18" customHeight="1">
      <c r="A22" s="11" t="s">
        <v>30</v>
      </c>
      <c r="B22" s="95" t="s">
        <v>31</v>
      </c>
      <c r="C22" s="95"/>
      <c r="D22" s="95"/>
      <c r="E22" s="95"/>
      <c r="F22" s="95" t="s">
        <v>32</v>
      </c>
      <c r="G22" s="95"/>
      <c r="H22" s="12" t="s">
        <v>33</v>
      </c>
      <c r="I22" s="95" t="s">
        <v>34</v>
      </c>
      <c r="J22" s="95"/>
    </row>
    <row r="23" spans="1:10" s="1" customFormat="1" ht="18" customHeight="1">
      <c r="A23" s="18"/>
      <c r="B23" s="94"/>
      <c r="C23" s="94"/>
      <c r="D23" s="94"/>
      <c r="E23" s="94"/>
      <c r="F23" s="94"/>
      <c r="G23" s="94"/>
      <c r="H23" s="18"/>
      <c r="I23" s="94"/>
      <c r="J23" s="94"/>
    </row>
    <row r="24" spans="1:10" s="1" customFormat="1" ht="18" customHeight="1">
      <c r="A24" s="18"/>
      <c r="B24" s="94"/>
      <c r="C24" s="94"/>
      <c r="D24" s="94"/>
      <c r="E24" s="94"/>
      <c r="F24" s="94"/>
      <c r="G24" s="94"/>
      <c r="H24" s="18"/>
      <c r="I24" s="94"/>
      <c r="J24" s="94"/>
    </row>
    <row r="25" spans="1:10" s="1" customFormat="1" ht="18" customHeight="1">
      <c r="A25" s="18"/>
      <c r="B25" s="94"/>
      <c r="C25" s="94"/>
      <c r="D25" s="94"/>
      <c r="E25" s="94"/>
      <c r="F25" s="94"/>
      <c r="G25" s="94"/>
      <c r="H25" s="18"/>
      <c r="I25" s="94"/>
      <c r="J25" s="94"/>
    </row>
    <row r="26" spans="1:10" s="1" customFormat="1" ht="18" customHeight="1">
      <c r="A26" s="18"/>
      <c r="B26" s="94"/>
      <c r="C26" s="94"/>
      <c r="D26" s="94"/>
      <c r="E26" s="94"/>
      <c r="F26" s="94"/>
      <c r="G26" s="94"/>
      <c r="H26" s="18"/>
      <c r="I26" s="94"/>
      <c r="J26" s="94"/>
    </row>
    <row r="27" spans="1:10" s="1" customFormat="1" ht="18" customHeight="1">
      <c r="A27" s="18"/>
      <c r="B27" s="94"/>
      <c r="C27" s="94"/>
      <c r="D27" s="94"/>
      <c r="E27" s="94"/>
      <c r="F27" s="94"/>
      <c r="G27" s="94"/>
      <c r="H27" s="18"/>
      <c r="I27" s="94"/>
      <c r="J27" s="94"/>
    </row>
    <row r="28" spans="1:10" s="1" customFormat="1" ht="18" customHeight="1">
      <c r="A28" s="18"/>
      <c r="B28" s="94"/>
      <c r="C28" s="94"/>
      <c r="D28" s="94"/>
      <c r="E28" s="94"/>
      <c r="F28" s="94"/>
      <c r="G28" s="94"/>
      <c r="H28" s="18"/>
      <c r="I28" s="94"/>
      <c r="J28" s="94"/>
    </row>
    <row r="29" spans="1:10" s="1" customFormat="1" ht="18" customHeight="1">
      <c r="A29" s="18"/>
      <c r="B29" s="94"/>
      <c r="C29" s="94"/>
      <c r="D29" s="94"/>
      <c r="E29" s="94"/>
      <c r="F29" s="94"/>
      <c r="G29" s="94"/>
      <c r="H29" s="18"/>
      <c r="I29" s="94"/>
      <c r="J29" s="94"/>
    </row>
    <row r="30" spans="1:10" s="1" customFormat="1" ht="18" customHeight="1">
      <c r="A30" s="18"/>
      <c r="B30" s="94"/>
      <c r="C30" s="94"/>
      <c r="D30" s="94"/>
      <c r="E30" s="94"/>
      <c r="F30" s="94"/>
      <c r="G30" s="94"/>
      <c r="H30" s="18"/>
      <c r="I30" s="94"/>
      <c r="J30" s="94"/>
    </row>
    <row r="31" spans="1:10" s="1" customFormat="1" ht="18" customHeight="1">
      <c r="B31" s="93"/>
      <c r="C31" s="93"/>
      <c r="D31" s="93"/>
      <c r="E31" s="93"/>
    </row>
  </sheetData>
  <sheetProtection sheet="1" objects="1" scenarios="1" selectLockedCells="1"/>
  <mergeCells count="29">
    <mergeCell ref="I30:J30"/>
    <mergeCell ref="B30:E30"/>
    <mergeCell ref="A21:J21"/>
    <mergeCell ref="B22:E22"/>
    <mergeCell ref="F22:G22"/>
    <mergeCell ref="I22:J22"/>
    <mergeCell ref="B29:E29"/>
    <mergeCell ref="I23:J23"/>
    <mergeCell ref="I24:J24"/>
    <mergeCell ref="I25:J25"/>
    <mergeCell ref="I26:J26"/>
    <mergeCell ref="I27:J27"/>
    <mergeCell ref="I28:J28"/>
    <mergeCell ref="I29:J29"/>
    <mergeCell ref="B31:E31"/>
    <mergeCell ref="F23:G23"/>
    <mergeCell ref="F24:G24"/>
    <mergeCell ref="F25:G25"/>
    <mergeCell ref="F26:G26"/>
    <mergeCell ref="F27:G27"/>
    <mergeCell ref="F28:G28"/>
    <mergeCell ref="F29:G29"/>
    <mergeCell ref="B23:E23"/>
    <mergeCell ref="B24:E24"/>
    <mergeCell ref="B25:E25"/>
    <mergeCell ref="B26:E26"/>
    <mergeCell ref="B27:E27"/>
    <mergeCell ref="B28:E28"/>
    <mergeCell ref="F30:G3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Footer>&amp;L&amp;D&amp;C&amp;F&amp;RUnterschrift der Durchführenden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>
      <selection activeCell="B2" sqref="B2"/>
    </sheetView>
  </sheetViews>
  <sheetFormatPr baseColWidth="10" defaultRowHeight="15.75"/>
  <cols>
    <col min="1" max="1" width="7.875" bestFit="1" customWidth="1"/>
    <col min="2" max="2" width="11.5" bestFit="1" customWidth="1"/>
    <col min="3" max="3" width="7.875" bestFit="1" customWidth="1"/>
  </cols>
  <sheetData>
    <row r="1" spans="1:10" ht="54.75" customHeight="1">
      <c r="A1" s="4" t="s">
        <v>0</v>
      </c>
      <c r="B1" s="4" t="s">
        <v>25</v>
      </c>
      <c r="C1" s="4" t="s">
        <v>1</v>
      </c>
      <c r="D1" s="13" t="s">
        <v>39</v>
      </c>
      <c r="E1" s="13" t="s">
        <v>45</v>
      </c>
      <c r="F1" s="13" t="s">
        <v>46</v>
      </c>
      <c r="G1" s="6"/>
      <c r="H1" s="6"/>
      <c r="I1" s="6"/>
      <c r="J1" s="6"/>
    </row>
    <row r="2" spans="1:10">
      <c r="A2" s="6" t="s">
        <v>2</v>
      </c>
      <c r="B2" s="17">
        <v>13</v>
      </c>
      <c r="C2" s="19">
        <f>+$B2/'Auswertung - Start'!$E$5</f>
        <v>0.56521739130434778</v>
      </c>
      <c r="D2" s="5">
        <f>IF($C2&lt;=0.335,$C2,0)</f>
        <v>0</v>
      </c>
      <c r="E2" s="5">
        <f>IF(AND($C2&gt;0.335,$C2&lt;=0.665),$C2,0)</f>
        <v>0.56521739130434778</v>
      </c>
      <c r="F2" s="5">
        <f>IF($C2&gt;0.665,$C2,0)</f>
        <v>0</v>
      </c>
      <c r="G2" s="6"/>
      <c r="H2" s="6"/>
      <c r="I2" s="6"/>
      <c r="J2" s="6"/>
    </row>
    <row r="3" spans="1:10">
      <c r="A3" s="6" t="s">
        <v>3</v>
      </c>
      <c r="B3" s="17">
        <v>8</v>
      </c>
      <c r="C3" s="19">
        <f>+$B3/'Auswertung - Start'!$E$5</f>
        <v>0.34782608695652173</v>
      </c>
      <c r="D3" s="5">
        <f t="shared" ref="D3:D17" si="0">IF($C3&lt;=0.335,$C3,0)</f>
        <v>0</v>
      </c>
      <c r="E3" s="5">
        <f t="shared" ref="E3:E17" si="1">IF(AND($C3&gt;0.335,$C3&lt;=0.665),$C3,0)</f>
        <v>0.34782608695652173</v>
      </c>
      <c r="F3" s="5">
        <f t="shared" ref="F3:F17" si="2">IF($C3&gt;0.665,$C3,0)</f>
        <v>0</v>
      </c>
      <c r="G3" s="6"/>
      <c r="H3" s="6"/>
      <c r="I3" s="6"/>
      <c r="J3" s="6"/>
    </row>
    <row r="4" spans="1:10">
      <c r="A4" s="6" t="s">
        <v>4</v>
      </c>
      <c r="B4" s="17">
        <v>2</v>
      </c>
      <c r="C4" s="19">
        <f>+$B4/'Auswertung - Start'!$E$5</f>
        <v>8.6956521739130432E-2</v>
      </c>
      <c r="D4" s="5">
        <f t="shared" si="0"/>
        <v>8.6956521739130432E-2</v>
      </c>
      <c r="E4" s="5">
        <f t="shared" si="1"/>
        <v>0</v>
      </c>
      <c r="F4" s="5">
        <f t="shared" si="2"/>
        <v>0</v>
      </c>
      <c r="G4" s="6"/>
      <c r="H4" s="6"/>
      <c r="I4" s="6"/>
      <c r="J4" s="6"/>
    </row>
    <row r="5" spans="1:10">
      <c r="A5" s="6" t="s">
        <v>5</v>
      </c>
      <c r="B5" s="17">
        <v>6</v>
      </c>
      <c r="C5" s="19">
        <f>+$B5/'Auswertung - Start'!$E$5</f>
        <v>0.2608695652173913</v>
      </c>
      <c r="D5" s="5">
        <f t="shared" si="0"/>
        <v>0.2608695652173913</v>
      </c>
      <c r="E5" s="5">
        <f t="shared" si="1"/>
        <v>0</v>
      </c>
      <c r="F5" s="5">
        <f t="shared" si="2"/>
        <v>0</v>
      </c>
      <c r="G5" s="6"/>
      <c r="H5" s="6"/>
      <c r="I5" s="6"/>
      <c r="J5" s="6"/>
    </row>
    <row r="6" spans="1:10">
      <c r="A6" s="6" t="s">
        <v>6</v>
      </c>
      <c r="B6" s="17">
        <v>17</v>
      </c>
      <c r="C6" s="19">
        <f>+$B6/'Auswertung - Start'!$E$5</f>
        <v>0.73913043478260865</v>
      </c>
      <c r="D6" s="5">
        <f t="shared" si="0"/>
        <v>0</v>
      </c>
      <c r="E6" s="5">
        <f t="shared" si="1"/>
        <v>0</v>
      </c>
      <c r="F6" s="5">
        <f t="shared" si="2"/>
        <v>0.73913043478260865</v>
      </c>
      <c r="G6" s="6"/>
      <c r="H6" s="6"/>
      <c r="I6" s="6"/>
      <c r="J6" s="6"/>
    </row>
    <row r="7" spans="1:10">
      <c r="A7" s="6" t="s">
        <v>7</v>
      </c>
      <c r="B7" s="17">
        <v>9</v>
      </c>
      <c r="C7" s="19">
        <f>+$B7/'Auswertung - Start'!$E$5</f>
        <v>0.39130434782608697</v>
      </c>
      <c r="D7" s="5">
        <f t="shared" si="0"/>
        <v>0</v>
      </c>
      <c r="E7" s="5">
        <f t="shared" si="1"/>
        <v>0.39130434782608697</v>
      </c>
      <c r="F7" s="5">
        <f t="shared" si="2"/>
        <v>0</v>
      </c>
      <c r="G7" s="6"/>
      <c r="H7" s="6"/>
      <c r="I7" s="6"/>
      <c r="J7" s="6"/>
    </row>
    <row r="8" spans="1:10">
      <c r="A8" s="6" t="s">
        <v>8</v>
      </c>
      <c r="B8" s="17">
        <v>8</v>
      </c>
      <c r="C8" s="19">
        <f>+$B8/'Auswertung - Start'!$E$5</f>
        <v>0.34782608695652173</v>
      </c>
      <c r="D8" s="5">
        <f t="shared" si="0"/>
        <v>0</v>
      </c>
      <c r="E8" s="5">
        <f t="shared" si="1"/>
        <v>0.34782608695652173</v>
      </c>
      <c r="F8" s="5">
        <f t="shared" si="2"/>
        <v>0</v>
      </c>
      <c r="G8" s="6"/>
      <c r="H8" s="6"/>
      <c r="I8" s="6"/>
      <c r="J8" s="6"/>
    </row>
    <row r="9" spans="1:10">
      <c r="A9" s="6" t="s">
        <v>9</v>
      </c>
      <c r="B9" s="17">
        <v>16</v>
      </c>
      <c r="C9" s="19">
        <f>+$B9/'Auswertung - Start'!$E$5</f>
        <v>0.69565217391304346</v>
      </c>
      <c r="D9" s="5">
        <f t="shared" si="0"/>
        <v>0</v>
      </c>
      <c r="E9" s="5">
        <f t="shared" si="1"/>
        <v>0</v>
      </c>
      <c r="F9" s="5">
        <f t="shared" si="2"/>
        <v>0.69565217391304346</v>
      </c>
      <c r="G9" s="6"/>
      <c r="H9" s="6"/>
      <c r="I9" s="6"/>
      <c r="J9" s="6"/>
    </row>
    <row r="10" spans="1:10">
      <c r="A10" s="6" t="s">
        <v>10</v>
      </c>
      <c r="B10" s="17">
        <v>5</v>
      </c>
      <c r="C10" s="19">
        <f>+$B10/'Auswertung - Start'!$E$5</f>
        <v>0.21739130434782608</v>
      </c>
      <c r="D10" s="5">
        <f t="shared" si="0"/>
        <v>0.21739130434782608</v>
      </c>
      <c r="E10" s="5">
        <f t="shared" si="1"/>
        <v>0</v>
      </c>
      <c r="F10" s="5">
        <f t="shared" si="2"/>
        <v>0</v>
      </c>
      <c r="G10" s="6"/>
      <c r="H10" s="6"/>
      <c r="I10" s="6"/>
      <c r="J10" s="6"/>
    </row>
    <row r="11" spans="1:10">
      <c r="A11" s="6" t="s">
        <v>11</v>
      </c>
      <c r="B11" s="17">
        <v>16</v>
      </c>
      <c r="C11" s="19">
        <f>+$B11/'Auswertung - Start'!$E$5</f>
        <v>0.69565217391304346</v>
      </c>
      <c r="D11" s="5">
        <f t="shared" si="0"/>
        <v>0</v>
      </c>
      <c r="E11" s="5">
        <f t="shared" si="1"/>
        <v>0</v>
      </c>
      <c r="F11" s="5">
        <f t="shared" si="2"/>
        <v>0.69565217391304346</v>
      </c>
      <c r="G11" s="6"/>
      <c r="H11" s="6"/>
      <c r="I11" s="6"/>
      <c r="J11" s="6"/>
    </row>
    <row r="12" spans="1:10">
      <c r="A12" s="6" t="s">
        <v>12</v>
      </c>
      <c r="B12" s="17">
        <v>9</v>
      </c>
      <c r="C12" s="19">
        <f>+$B12/'Auswertung - Start'!$E$5</f>
        <v>0.39130434782608697</v>
      </c>
      <c r="D12" s="5">
        <f t="shared" si="0"/>
        <v>0</v>
      </c>
      <c r="E12" s="5">
        <f t="shared" si="1"/>
        <v>0.39130434782608697</v>
      </c>
      <c r="F12" s="5">
        <f t="shared" si="2"/>
        <v>0</v>
      </c>
      <c r="G12" s="6"/>
      <c r="H12" s="6"/>
      <c r="I12" s="6"/>
      <c r="J12" s="6"/>
    </row>
    <row r="13" spans="1:10">
      <c r="A13" s="6" t="s">
        <v>13</v>
      </c>
      <c r="B13" s="17">
        <v>18</v>
      </c>
      <c r="C13" s="19">
        <f>+$B13/'Auswertung - Start'!$E$5</f>
        <v>0.78260869565217395</v>
      </c>
      <c r="D13" s="5">
        <f t="shared" si="0"/>
        <v>0</v>
      </c>
      <c r="E13" s="5">
        <f t="shared" si="1"/>
        <v>0</v>
      </c>
      <c r="F13" s="5">
        <f t="shared" si="2"/>
        <v>0.78260869565217395</v>
      </c>
      <c r="G13" s="6"/>
      <c r="H13" s="6"/>
      <c r="I13" s="6"/>
      <c r="J13" s="6"/>
    </row>
    <row r="14" spans="1:10">
      <c r="A14" s="6" t="s">
        <v>14</v>
      </c>
      <c r="B14" s="17">
        <v>12</v>
      </c>
      <c r="C14" s="19">
        <f>+$B14/'Auswertung - Start'!$E$5</f>
        <v>0.52173913043478259</v>
      </c>
      <c r="D14" s="5">
        <f t="shared" si="0"/>
        <v>0</v>
      </c>
      <c r="E14" s="5">
        <f t="shared" si="1"/>
        <v>0.52173913043478259</v>
      </c>
      <c r="F14" s="5">
        <f t="shared" si="2"/>
        <v>0</v>
      </c>
      <c r="G14" s="6"/>
      <c r="H14" s="6"/>
      <c r="I14" s="6"/>
      <c r="J14" s="6"/>
    </row>
    <row r="15" spans="1:10">
      <c r="A15" s="6" t="s">
        <v>15</v>
      </c>
      <c r="B15" s="17">
        <v>4</v>
      </c>
      <c r="C15" s="19">
        <f>+$B15/'Auswertung - Start'!$E$5</f>
        <v>0.17391304347826086</v>
      </c>
      <c r="D15" s="5">
        <f t="shared" si="0"/>
        <v>0.17391304347826086</v>
      </c>
      <c r="E15" s="5">
        <f t="shared" si="1"/>
        <v>0</v>
      </c>
      <c r="F15" s="5">
        <f t="shared" si="2"/>
        <v>0</v>
      </c>
      <c r="G15" s="6"/>
      <c r="H15" s="6"/>
      <c r="I15" s="6"/>
      <c r="J15" s="6"/>
    </row>
    <row r="16" spans="1:10">
      <c r="A16" s="6" t="s">
        <v>16</v>
      </c>
      <c r="B16" s="17">
        <v>12</v>
      </c>
      <c r="C16" s="19">
        <f>+$B16/'Auswertung - Start'!$E$5</f>
        <v>0.52173913043478259</v>
      </c>
      <c r="D16" s="5">
        <f t="shared" si="0"/>
        <v>0</v>
      </c>
      <c r="E16" s="5">
        <f t="shared" si="1"/>
        <v>0.52173913043478259</v>
      </c>
      <c r="F16" s="5">
        <f t="shared" si="2"/>
        <v>0</v>
      </c>
      <c r="G16" s="6"/>
      <c r="H16" s="6"/>
      <c r="I16" s="6"/>
      <c r="J16" s="6"/>
    </row>
    <row r="17" spans="1:10">
      <c r="A17" s="6" t="s">
        <v>17</v>
      </c>
      <c r="B17" s="17">
        <v>3</v>
      </c>
      <c r="C17" s="19">
        <f>+$B17/'Auswertung - Start'!$E$5</f>
        <v>0.13043478260869565</v>
      </c>
      <c r="D17" s="5">
        <f t="shared" si="0"/>
        <v>0.13043478260869565</v>
      </c>
      <c r="E17" s="5">
        <f t="shared" si="1"/>
        <v>0</v>
      </c>
      <c r="F17" s="5">
        <f t="shared" si="2"/>
        <v>0</v>
      </c>
      <c r="G17" s="6"/>
      <c r="H17" s="6"/>
      <c r="I17" s="6"/>
      <c r="J17" s="6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6"/>
    </row>
    <row r="21" spans="1:10" ht="33.75" customHeight="1">
      <c r="A21" s="66" t="s">
        <v>29</v>
      </c>
      <c r="B21" s="67"/>
      <c r="C21" s="67"/>
      <c r="D21" s="67"/>
      <c r="E21" s="67"/>
      <c r="F21" s="67"/>
      <c r="G21" s="67"/>
      <c r="H21" s="67"/>
      <c r="I21" s="67"/>
      <c r="J21" s="68"/>
    </row>
    <row r="22" spans="1:10" s="1" customFormat="1" ht="18" customHeight="1">
      <c r="A22" s="11" t="s">
        <v>30</v>
      </c>
      <c r="B22" s="95" t="s">
        <v>31</v>
      </c>
      <c r="C22" s="95"/>
      <c r="D22" s="95"/>
      <c r="E22" s="95"/>
      <c r="F22" s="95" t="s">
        <v>32</v>
      </c>
      <c r="G22" s="95"/>
      <c r="H22" s="12" t="s">
        <v>33</v>
      </c>
      <c r="I22" s="95" t="s">
        <v>34</v>
      </c>
      <c r="J22" s="95"/>
    </row>
    <row r="23" spans="1:10" s="1" customFormat="1" ht="18" customHeight="1">
      <c r="A23" s="18"/>
      <c r="B23" s="94"/>
      <c r="C23" s="94"/>
      <c r="D23" s="94"/>
      <c r="E23" s="94"/>
      <c r="F23" s="94"/>
      <c r="G23" s="94"/>
      <c r="H23" s="18"/>
      <c r="I23" s="94"/>
      <c r="J23" s="94"/>
    </row>
    <row r="24" spans="1:10" s="1" customFormat="1" ht="18" customHeight="1">
      <c r="A24" s="18"/>
      <c r="B24" s="94"/>
      <c r="C24" s="94"/>
      <c r="D24" s="94"/>
      <c r="E24" s="94"/>
      <c r="F24" s="94"/>
      <c r="G24" s="94"/>
      <c r="H24" s="18"/>
      <c r="I24" s="94"/>
      <c r="J24" s="94"/>
    </row>
    <row r="25" spans="1:10" s="1" customFormat="1" ht="18" customHeight="1">
      <c r="A25" s="18"/>
      <c r="B25" s="94"/>
      <c r="C25" s="94"/>
      <c r="D25" s="94"/>
      <c r="E25" s="94"/>
      <c r="F25" s="94"/>
      <c r="G25" s="94"/>
      <c r="H25" s="18"/>
      <c r="I25" s="94"/>
      <c r="J25" s="94"/>
    </row>
    <row r="26" spans="1:10" s="1" customFormat="1" ht="18" customHeight="1">
      <c r="A26" s="18"/>
      <c r="B26" s="94"/>
      <c r="C26" s="94"/>
      <c r="D26" s="94"/>
      <c r="E26" s="94"/>
      <c r="F26" s="94"/>
      <c r="G26" s="94"/>
      <c r="H26" s="18"/>
      <c r="I26" s="94"/>
      <c r="J26" s="94"/>
    </row>
    <row r="27" spans="1:10" s="1" customFormat="1" ht="18" customHeight="1">
      <c r="A27" s="18"/>
      <c r="B27" s="94"/>
      <c r="C27" s="94"/>
      <c r="D27" s="94"/>
      <c r="E27" s="94"/>
      <c r="F27" s="94"/>
      <c r="G27" s="94"/>
      <c r="H27" s="18"/>
      <c r="I27" s="94"/>
      <c r="J27" s="94"/>
    </row>
    <row r="28" spans="1:10" s="1" customFormat="1" ht="18" customHeight="1">
      <c r="A28" s="18"/>
      <c r="B28" s="94"/>
      <c r="C28" s="94"/>
      <c r="D28" s="94"/>
      <c r="E28" s="94"/>
      <c r="F28" s="94"/>
      <c r="G28" s="94"/>
      <c r="H28" s="18"/>
      <c r="I28" s="94"/>
      <c r="J28" s="94"/>
    </row>
    <row r="29" spans="1:10" s="1" customFormat="1" ht="18" customHeight="1">
      <c r="A29" s="18"/>
      <c r="B29" s="94"/>
      <c r="C29" s="94"/>
      <c r="D29" s="94"/>
      <c r="E29" s="94"/>
      <c r="F29" s="94"/>
      <c r="G29" s="94"/>
      <c r="H29" s="18"/>
      <c r="I29" s="94"/>
      <c r="J29" s="94"/>
    </row>
    <row r="30" spans="1:10" s="1" customFormat="1" ht="18" customHeight="1">
      <c r="A30" s="18"/>
      <c r="B30" s="94"/>
      <c r="C30" s="94"/>
      <c r="D30" s="94"/>
      <c r="E30" s="94"/>
      <c r="F30" s="94"/>
      <c r="G30" s="94"/>
      <c r="H30" s="18"/>
      <c r="I30" s="94"/>
      <c r="J30" s="94"/>
    </row>
    <row r="31" spans="1:10" s="1" customFormat="1" ht="18" customHeight="1">
      <c r="B31" s="93"/>
      <c r="C31" s="93"/>
      <c r="D31" s="93"/>
      <c r="E31" s="93"/>
    </row>
  </sheetData>
  <sheetProtection sheet="1" objects="1" scenarios="1" selectLockedCells="1"/>
  <mergeCells count="29">
    <mergeCell ref="A21:J21"/>
    <mergeCell ref="B22:E22"/>
    <mergeCell ref="F22:G22"/>
    <mergeCell ref="I22:J22"/>
    <mergeCell ref="B23:E23"/>
    <mergeCell ref="I23:J23"/>
    <mergeCell ref="B30:E30"/>
    <mergeCell ref="B31:E31"/>
    <mergeCell ref="F23:G23"/>
    <mergeCell ref="F24:G24"/>
    <mergeCell ref="F25:G25"/>
    <mergeCell ref="F26:G26"/>
    <mergeCell ref="F27:G27"/>
    <mergeCell ref="F28:G28"/>
    <mergeCell ref="F29:G29"/>
    <mergeCell ref="F30:G30"/>
    <mergeCell ref="B24:E24"/>
    <mergeCell ref="B25:E25"/>
    <mergeCell ref="B26:E26"/>
    <mergeCell ref="B27:E27"/>
    <mergeCell ref="B28:E28"/>
    <mergeCell ref="B29:E29"/>
    <mergeCell ref="I30:J30"/>
    <mergeCell ref="I24:J24"/>
    <mergeCell ref="I25:J25"/>
    <mergeCell ref="I26:J26"/>
    <mergeCell ref="I27:J27"/>
    <mergeCell ref="I28:J28"/>
    <mergeCell ref="I29:J2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Footer>&amp;L&amp;D&amp;C&amp;F&amp;RUnterschrift der Durchführenden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>
      <selection activeCell="A30" sqref="A30"/>
    </sheetView>
  </sheetViews>
  <sheetFormatPr baseColWidth="10" defaultRowHeight="15.75"/>
  <cols>
    <col min="1" max="1" width="7.875" bestFit="1" customWidth="1"/>
    <col min="2" max="2" width="11.5" bestFit="1" customWidth="1"/>
    <col min="3" max="3" width="7.875" bestFit="1" customWidth="1"/>
  </cols>
  <sheetData>
    <row r="1" spans="1:10" ht="54.75" customHeight="1">
      <c r="A1" s="4" t="s">
        <v>0</v>
      </c>
      <c r="B1" s="4" t="s">
        <v>25</v>
      </c>
      <c r="C1" s="4" t="s">
        <v>1</v>
      </c>
      <c r="D1" s="13" t="s">
        <v>39</v>
      </c>
      <c r="E1" s="13" t="s">
        <v>45</v>
      </c>
      <c r="F1" s="13" t="s">
        <v>46</v>
      </c>
      <c r="G1" s="6"/>
      <c r="H1" s="6"/>
      <c r="I1" s="6"/>
      <c r="J1" s="6"/>
    </row>
    <row r="2" spans="1:10">
      <c r="A2" s="6" t="s">
        <v>2</v>
      </c>
      <c r="B2" s="17">
        <v>8</v>
      </c>
      <c r="C2" s="19">
        <f>+$B2/'Auswertung - Start'!$E$5</f>
        <v>0.34782608695652173</v>
      </c>
      <c r="D2" s="5">
        <f>IF($C2&lt;=0.335,$C2,0)</f>
        <v>0</v>
      </c>
      <c r="E2" s="5">
        <f>IF(AND($C2&gt;0.335,$C2&lt;=0.665),$C2,0)</f>
        <v>0.34782608695652173</v>
      </c>
      <c r="F2" s="5">
        <f>IF($C2&gt;0.665,$C2,0)</f>
        <v>0</v>
      </c>
      <c r="G2" s="6"/>
      <c r="H2" s="6"/>
      <c r="I2" s="6"/>
      <c r="J2" s="6"/>
    </row>
    <row r="3" spans="1:10">
      <c r="A3" s="6" t="s">
        <v>3</v>
      </c>
      <c r="B3" s="17">
        <v>4</v>
      </c>
      <c r="C3" s="19">
        <f>+$B3/'Auswertung - Start'!$E$5</f>
        <v>0.17391304347826086</v>
      </c>
      <c r="D3" s="5">
        <f t="shared" ref="D3:D17" si="0">IF($C3&lt;=0.335,$C3,0)</f>
        <v>0.17391304347826086</v>
      </c>
      <c r="E3" s="5">
        <f t="shared" ref="E3:E17" si="1">IF(AND($C3&gt;0.335,$C3&lt;=0.665),$C3,0)</f>
        <v>0</v>
      </c>
      <c r="F3" s="5">
        <f t="shared" ref="F3:F17" si="2">IF($C3&gt;0.665,$C3,0)</f>
        <v>0</v>
      </c>
      <c r="G3" s="6"/>
      <c r="H3" s="6"/>
      <c r="I3" s="6"/>
      <c r="J3" s="6"/>
    </row>
    <row r="4" spans="1:10">
      <c r="A4" s="6" t="s">
        <v>4</v>
      </c>
      <c r="B4" s="17">
        <v>17</v>
      </c>
      <c r="C4" s="19">
        <f>+$B4/'Auswertung - Start'!$E$5</f>
        <v>0.73913043478260865</v>
      </c>
      <c r="D4" s="5">
        <f t="shared" si="0"/>
        <v>0</v>
      </c>
      <c r="E4" s="5">
        <f t="shared" si="1"/>
        <v>0</v>
      </c>
      <c r="F4" s="5">
        <f t="shared" si="2"/>
        <v>0.73913043478260865</v>
      </c>
      <c r="G4" s="6"/>
      <c r="H4" s="6"/>
      <c r="I4" s="6"/>
      <c r="J4" s="6"/>
    </row>
    <row r="5" spans="1:10">
      <c r="A5" s="6" t="s">
        <v>5</v>
      </c>
      <c r="B5" s="17">
        <v>3</v>
      </c>
      <c r="C5" s="19">
        <f>+$B5/'Auswertung - Start'!$E$5</f>
        <v>0.13043478260869565</v>
      </c>
      <c r="D5" s="5">
        <f t="shared" si="0"/>
        <v>0.13043478260869565</v>
      </c>
      <c r="E5" s="5">
        <f t="shared" si="1"/>
        <v>0</v>
      </c>
      <c r="F5" s="5">
        <f t="shared" si="2"/>
        <v>0</v>
      </c>
      <c r="G5" s="6"/>
      <c r="H5" s="6"/>
      <c r="I5" s="6"/>
      <c r="J5" s="6"/>
    </row>
    <row r="6" spans="1:10">
      <c r="A6" s="6" t="s">
        <v>6</v>
      </c>
      <c r="B6" s="17">
        <v>16</v>
      </c>
      <c r="C6" s="19">
        <f>+$B6/'Auswertung - Start'!$E$5</f>
        <v>0.69565217391304346</v>
      </c>
      <c r="D6" s="5">
        <f t="shared" si="0"/>
        <v>0</v>
      </c>
      <c r="E6" s="5">
        <f t="shared" si="1"/>
        <v>0</v>
      </c>
      <c r="F6" s="5">
        <f t="shared" si="2"/>
        <v>0.69565217391304346</v>
      </c>
      <c r="G6" s="6"/>
      <c r="H6" s="6"/>
      <c r="I6" s="6"/>
      <c r="J6" s="6"/>
    </row>
    <row r="7" spans="1:10">
      <c r="A7" s="6" t="s">
        <v>7</v>
      </c>
      <c r="B7" s="17">
        <v>10</v>
      </c>
      <c r="C7" s="19">
        <f>+$B7/'Auswertung - Start'!$E$5</f>
        <v>0.43478260869565216</v>
      </c>
      <c r="D7" s="5">
        <f t="shared" si="0"/>
        <v>0</v>
      </c>
      <c r="E7" s="5">
        <f t="shared" si="1"/>
        <v>0.43478260869565216</v>
      </c>
      <c r="F7" s="5">
        <f t="shared" si="2"/>
        <v>0</v>
      </c>
      <c r="G7" s="6"/>
      <c r="H7" s="6"/>
      <c r="I7" s="6"/>
      <c r="J7" s="6"/>
    </row>
    <row r="8" spans="1:10">
      <c r="A8" s="6" t="s">
        <v>8</v>
      </c>
      <c r="B8" s="17">
        <v>5</v>
      </c>
      <c r="C8" s="19">
        <f>+$B8/'Auswertung - Start'!$E$5</f>
        <v>0.21739130434782608</v>
      </c>
      <c r="D8" s="5">
        <f t="shared" si="0"/>
        <v>0.21739130434782608</v>
      </c>
      <c r="E8" s="5">
        <f t="shared" si="1"/>
        <v>0</v>
      </c>
      <c r="F8" s="5">
        <f t="shared" si="2"/>
        <v>0</v>
      </c>
      <c r="G8" s="6"/>
      <c r="H8" s="6"/>
      <c r="I8" s="6"/>
      <c r="J8" s="6"/>
    </row>
    <row r="9" spans="1:10">
      <c r="A9" s="6" t="s">
        <v>9</v>
      </c>
      <c r="B9" s="17">
        <v>18</v>
      </c>
      <c r="C9" s="19">
        <f>+$B9/'Auswertung - Start'!$E$5</f>
        <v>0.78260869565217395</v>
      </c>
      <c r="D9" s="5">
        <f t="shared" si="0"/>
        <v>0</v>
      </c>
      <c r="E9" s="5">
        <f t="shared" si="1"/>
        <v>0</v>
      </c>
      <c r="F9" s="5">
        <f t="shared" si="2"/>
        <v>0.78260869565217395</v>
      </c>
      <c r="G9" s="6"/>
      <c r="H9" s="6"/>
      <c r="I9" s="6"/>
      <c r="J9" s="6"/>
    </row>
    <row r="10" spans="1:10">
      <c r="A10" s="6" t="s">
        <v>10</v>
      </c>
      <c r="B10" s="17">
        <v>3</v>
      </c>
      <c r="C10" s="19">
        <f>+$B10/'Auswertung - Start'!$E$5</f>
        <v>0.13043478260869565</v>
      </c>
      <c r="D10" s="5">
        <f t="shared" si="0"/>
        <v>0.13043478260869565</v>
      </c>
      <c r="E10" s="5">
        <f t="shared" si="1"/>
        <v>0</v>
      </c>
      <c r="F10" s="5">
        <f t="shared" si="2"/>
        <v>0</v>
      </c>
      <c r="G10" s="6"/>
      <c r="H10" s="6"/>
      <c r="I10" s="6"/>
      <c r="J10" s="6"/>
    </row>
    <row r="11" spans="1:10">
      <c r="A11" s="6" t="s">
        <v>11</v>
      </c>
      <c r="B11" s="17">
        <v>14</v>
      </c>
      <c r="C11" s="19">
        <f>+$B11/'Auswertung - Start'!$E$5</f>
        <v>0.60869565217391308</v>
      </c>
      <c r="D11" s="5">
        <f t="shared" si="0"/>
        <v>0</v>
      </c>
      <c r="E11" s="5">
        <f t="shared" si="1"/>
        <v>0.60869565217391308</v>
      </c>
      <c r="F11" s="5">
        <f t="shared" si="2"/>
        <v>0</v>
      </c>
      <c r="G11" s="6"/>
      <c r="H11" s="6"/>
      <c r="I11" s="6"/>
      <c r="J11" s="6"/>
    </row>
    <row r="12" spans="1:10">
      <c r="A12" s="6" t="s">
        <v>12</v>
      </c>
      <c r="B12" s="17">
        <v>12</v>
      </c>
      <c r="C12" s="19">
        <f>+$B12/'Auswertung - Start'!$E$5</f>
        <v>0.52173913043478259</v>
      </c>
      <c r="D12" s="5">
        <f t="shared" si="0"/>
        <v>0</v>
      </c>
      <c r="E12" s="5">
        <f t="shared" si="1"/>
        <v>0.52173913043478259</v>
      </c>
      <c r="F12" s="5">
        <f t="shared" si="2"/>
        <v>0</v>
      </c>
      <c r="G12" s="6"/>
      <c r="H12" s="6"/>
      <c r="I12" s="6"/>
      <c r="J12" s="6"/>
    </row>
    <row r="13" spans="1:10">
      <c r="A13" s="6" t="s">
        <v>13</v>
      </c>
      <c r="B13" s="17">
        <v>17</v>
      </c>
      <c r="C13" s="19">
        <f>+$B13/'Auswertung - Start'!$E$5</f>
        <v>0.73913043478260865</v>
      </c>
      <c r="D13" s="5">
        <f t="shared" si="0"/>
        <v>0</v>
      </c>
      <c r="E13" s="5">
        <f t="shared" si="1"/>
        <v>0</v>
      </c>
      <c r="F13" s="5">
        <f t="shared" si="2"/>
        <v>0.73913043478260865</v>
      </c>
      <c r="G13" s="6"/>
      <c r="H13" s="6"/>
      <c r="I13" s="6"/>
      <c r="J13" s="6"/>
    </row>
    <row r="14" spans="1:10">
      <c r="A14" s="6" t="s">
        <v>14</v>
      </c>
      <c r="B14" s="17">
        <v>7</v>
      </c>
      <c r="C14" s="19">
        <f>+$B14/'Auswertung - Start'!$E$5</f>
        <v>0.30434782608695654</v>
      </c>
      <c r="D14" s="5">
        <f t="shared" si="0"/>
        <v>0.30434782608695654</v>
      </c>
      <c r="E14" s="5">
        <f t="shared" si="1"/>
        <v>0</v>
      </c>
      <c r="F14" s="5">
        <f t="shared" si="2"/>
        <v>0</v>
      </c>
      <c r="G14" s="6"/>
      <c r="H14" s="6"/>
      <c r="I14" s="6"/>
      <c r="J14" s="6"/>
    </row>
    <row r="15" spans="1:10">
      <c r="A15" s="6" t="s">
        <v>15</v>
      </c>
      <c r="B15" s="17">
        <v>12</v>
      </c>
      <c r="C15" s="19">
        <f>+$B15/'Auswertung - Start'!$E$5</f>
        <v>0.52173913043478259</v>
      </c>
      <c r="D15" s="5">
        <f t="shared" si="0"/>
        <v>0</v>
      </c>
      <c r="E15" s="5">
        <f t="shared" si="1"/>
        <v>0.52173913043478259</v>
      </c>
      <c r="F15" s="5">
        <f t="shared" si="2"/>
        <v>0</v>
      </c>
      <c r="G15" s="6"/>
      <c r="H15" s="6"/>
      <c r="I15" s="6"/>
      <c r="J15" s="6"/>
    </row>
    <row r="16" spans="1:10">
      <c r="A16" s="6" t="s">
        <v>16</v>
      </c>
      <c r="B16" s="17">
        <v>13</v>
      </c>
      <c r="C16" s="19">
        <f>+$B16/'Auswertung - Start'!$E$5</f>
        <v>0.56521739130434778</v>
      </c>
      <c r="D16" s="5">
        <f t="shared" si="0"/>
        <v>0</v>
      </c>
      <c r="E16" s="5">
        <f t="shared" si="1"/>
        <v>0.56521739130434778</v>
      </c>
      <c r="F16" s="5">
        <f t="shared" si="2"/>
        <v>0</v>
      </c>
      <c r="G16" s="6"/>
      <c r="H16" s="6"/>
      <c r="I16" s="6"/>
      <c r="J16" s="6"/>
    </row>
    <row r="17" spans="1:10">
      <c r="A17" s="6" t="s">
        <v>17</v>
      </c>
      <c r="B17" s="17">
        <v>11</v>
      </c>
      <c r="C17" s="19">
        <f>+$B17/'Auswertung - Start'!$E$5</f>
        <v>0.47826086956521741</v>
      </c>
      <c r="D17" s="5">
        <f t="shared" si="0"/>
        <v>0</v>
      </c>
      <c r="E17" s="5">
        <f t="shared" si="1"/>
        <v>0.47826086956521741</v>
      </c>
      <c r="F17" s="5">
        <f t="shared" si="2"/>
        <v>0</v>
      </c>
      <c r="G17" s="6"/>
      <c r="H17" s="6"/>
      <c r="I17" s="6"/>
      <c r="J17" s="6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6"/>
    </row>
    <row r="21" spans="1:10" ht="33.75" customHeight="1">
      <c r="A21" s="66" t="s">
        <v>29</v>
      </c>
      <c r="B21" s="67"/>
      <c r="C21" s="67"/>
      <c r="D21" s="67"/>
      <c r="E21" s="67"/>
      <c r="F21" s="67"/>
      <c r="G21" s="67"/>
      <c r="H21" s="67"/>
      <c r="I21" s="67"/>
      <c r="J21" s="68"/>
    </row>
    <row r="22" spans="1:10" s="1" customFormat="1" ht="18" customHeight="1">
      <c r="A22" s="11" t="s">
        <v>30</v>
      </c>
      <c r="B22" s="95" t="s">
        <v>31</v>
      </c>
      <c r="C22" s="95"/>
      <c r="D22" s="95"/>
      <c r="E22" s="95"/>
      <c r="F22" s="95" t="s">
        <v>32</v>
      </c>
      <c r="G22" s="95"/>
      <c r="H22" s="12" t="s">
        <v>33</v>
      </c>
      <c r="I22" s="95" t="s">
        <v>34</v>
      </c>
      <c r="J22" s="95"/>
    </row>
    <row r="23" spans="1:10" s="1" customFormat="1" ht="18" customHeight="1">
      <c r="A23" s="18"/>
      <c r="B23" s="94"/>
      <c r="C23" s="94"/>
      <c r="D23" s="94"/>
      <c r="E23" s="94"/>
      <c r="F23" s="94"/>
      <c r="G23" s="94"/>
      <c r="H23" s="18"/>
      <c r="I23" s="94"/>
      <c r="J23" s="94"/>
    </row>
    <row r="24" spans="1:10" s="1" customFormat="1" ht="18" customHeight="1">
      <c r="A24" s="18"/>
      <c r="B24" s="94"/>
      <c r="C24" s="94"/>
      <c r="D24" s="94"/>
      <c r="E24" s="94"/>
      <c r="F24" s="94"/>
      <c r="G24" s="94"/>
      <c r="H24" s="18"/>
      <c r="I24" s="94"/>
      <c r="J24" s="94"/>
    </row>
    <row r="25" spans="1:10" s="1" customFormat="1" ht="18" customHeight="1">
      <c r="A25" s="18"/>
      <c r="B25" s="94"/>
      <c r="C25" s="94"/>
      <c r="D25" s="94"/>
      <c r="E25" s="94"/>
      <c r="F25" s="94"/>
      <c r="G25" s="94"/>
      <c r="H25" s="18"/>
      <c r="I25" s="94"/>
      <c r="J25" s="94"/>
    </row>
    <row r="26" spans="1:10" s="1" customFormat="1" ht="18" customHeight="1">
      <c r="A26" s="18"/>
      <c r="B26" s="94"/>
      <c r="C26" s="94"/>
      <c r="D26" s="94"/>
      <c r="E26" s="94"/>
      <c r="F26" s="94"/>
      <c r="G26" s="94"/>
      <c r="H26" s="18"/>
      <c r="I26" s="94"/>
      <c r="J26" s="94"/>
    </row>
    <row r="27" spans="1:10" s="1" customFormat="1" ht="18" customHeight="1">
      <c r="A27" s="18"/>
      <c r="B27" s="94"/>
      <c r="C27" s="94"/>
      <c r="D27" s="94"/>
      <c r="E27" s="94"/>
      <c r="F27" s="94"/>
      <c r="G27" s="94"/>
      <c r="H27" s="18"/>
      <c r="I27" s="94"/>
      <c r="J27" s="94"/>
    </row>
    <row r="28" spans="1:10" s="1" customFormat="1" ht="18" customHeight="1">
      <c r="A28" s="18"/>
      <c r="B28" s="94"/>
      <c r="C28" s="94"/>
      <c r="D28" s="94"/>
      <c r="E28" s="94"/>
      <c r="F28" s="94"/>
      <c r="G28" s="94"/>
      <c r="H28" s="18"/>
      <c r="I28" s="94"/>
      <c r="J28" s="94"/>
    </row>
    <row r="29" spans="1:10" s="1" customFormat="1" ht="18" customHeight="1">
      <c r="A29" s="18"/>
      <c r="B29" s="94"/>
      <c r="C29" s="94"/>
      <c r="D29" s="94"/>
      <c r="E29" s="94"/>
      <c r="F29" s="94"/>
      <c r="G29" s="94"/>
      <c r="H29" s="18"/>
      <c r="I29" s="94"/>
      <c r="J29" s="94"/>
    </row>
    <row r="30" spans="1:10" s="1" customFormat="1" ht="18" customHeight="1">
      <c r="A30" s="18"/>
      <c r="B30" s="94"/>
      <c r="C30" s="94"/>
      <c r="D30" s="94"/>
      <c r="E30" s="94"/>
      <c r="F30" s="94"/>
      <c r="G30" s="94"/>
      <c r="H30" s="18"/>
      <c r="I30" s="94"/>
      <c r="J30" s="94"/>
    </row>
    <row r="31" spans="1:10" s="1" customFormat="1" ht="18" customHeight="1">
      <c r="B31" s="93"/>
      <c r="C31" s="93"/>
      <c r="D31" s="93"/>
      <c r="E31" s="93"/>
    </row>
  </sheetData>
  <sheetProtection sheet="1" objects="1" scenarios="1" selectLockedCells="1"/>
  <mergeCells count="29">
    <mergeCell ref="A21:J21"/>
    <mergeCell ref="B22:E22"/>
    <mergeCell ref="F22:G22"/>
    <mergeCell ref="I22:J22"/>
    <mergeCell ref="B23:E23"/>
    <mergeCell ref="I23:J23"/>
    <mergeCell ref="B30:E30"/>
    <mergeCell ref="B31:E31"/>
    <mergeCell ref="F23:G23"/>
    <mergeCell ref="F24:G24"/>
    <mergeCell ref="F25:G25"/>
    <mergeCell ref="F26:G26"/>
    <mergeCell ref="F27:G27"/>
    <mergeCell ref="F28:G28"/>
    <mergeCell ref="F29:G29"/>
    <mergeCell ref="F30:G30"/>
    <mergeCell ref="B24:E24"/>
    <mergeCell ref="B25:E25"/>
    <mergeCell ref="B26:E26"/>
    <mergeCell ref="B27:E27"/>
    <mergeCell ref="B28:E28"/>
    <mergeCell ref="B29:E29"/>
    <mergeCell ref="I30:J30"/>
    <mergeCell ref="I24:J24"/>
    <mergeCell ref="I25:J25"/>
    <mergeCell ref="I26:J26"/>
    <mergeCell ref="I27:J27"/>
    <mergeCell ref="I28:J28"/>
    <mergeCell ref="I29:J2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Footer>&amp;L&amp;D&amp;C&amp;F&amp;RUnterschrift der Durchführenden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>
      <selection activeCell="A23" sqref="A23"/>
    </sheetView>
  </sheetViews>
  <sheetFormatPr baseColWidth="10" defaultRowHeight="15.75"/>
  <cols>
    <col min="1" max="1" width="7.875" bestFit="1" customWidth="1"/>
    <col min="2" max="2" width="11.5" bestFit="1" customWidth="1"/>
    <col min="3" max="3" width="7.875" bestFit="1" customWidth="1"/>
  </cols>
  <sheetData>
    <row r="1" spans="1:10" ht="54.75" customHeight="1">
      <c r="A1" s="4" t="s">
        <v>0</v>
      </c>
      <c r="B1" s="4" t="s">
        <v>25</v>
      </c>
      <c r="C1" s="4" t="s">
        <v>1</v>
      </c>
      <c r="D1" s="13" t="s">
        <v>39</v>
      </c>
      <c r="E1" s="13" t="s">
        <v>45</v>
      </c>
      <c r="F1" s="13" t="s">
        <v>46</v>
      </c>
      <c r="G1" s="6"/>
      <c r="H1" s="6"/>
      <c r="I1" s="6"/>
      <c r="J1" s="6"/>
    </row>
    <row r="2" spans="1:10">
      <c r="A2" s="6" t="s">
        <v>2</v>
      </c>
      <c r="B2" s="17">
        <v>18</v>
      </c>
      <c r="C2" s="19">
        <f>+$B2/'Auswertung - Start'!$E$5</f>
        <v>0.78260869565217395</v>
      </c>
      <c r="D2" s="5">
        <f>IF($C2&lt;=0.335,$C2,0)</f>
        <v>0</v>
      </c>
      <c r="E2" s="5">
        <f>IF(AND($C2&gt;0.335,$C2&lt;=0.665),$C2,0)</f>
        <v>0</v>
      </c>
      <c r="F2" s="5">
        <f>IF($C2&gt;0.665,$C2,0)</f>
        <v>0.78260869565217395</v>
      </c>
      <c r="G2" s="6"/>
      <c r="H2" s="6"/>
      <c r="I2" s="6"/>
      <c r="J2" s="6"/>
    </row>
    <row r="3" spans="1:10">
      <c r="A3" s="6" t="s">
        <v>3</v>
      </c>
      <c r="B3" s="17">
        <v>12</v>
      </c>
      <c r="C3" s="19">
        <f>+$B3/'Auswertung - Start'!$E$5</f>
        <v>0.52173913043478259</v>
      </c>
      <c r="D3" s="5">
        <f t="shared" ref="D3:D17" si="0">IF($C3&lt;=0.335,$C3,0)</f>
        <v>0</v>
      </c>
      <c r="E3" s="5">
        <f t="shared" ref="E3:E17" si="1">IF(AND($C3&gt;0.335,$C3&lt;=0.665),$C3,0)</f>
        <v>0.52173913043478259</v>
      </c>
      <c r="F3" s="5">
        <f t="shared" ref="F3:F17" si="2">IF($C3&gt;0.665,$C3,0)</f>
        <v>0</v>
      </c>
      <c r="G3" s="6"/>
      <c r="H3" s="6"/>
      <c r="I3" s="6"/>
      <c r="J3" s="6"/>
    </row>
    <row r="4" spans="1:10">
      <c r="A4" s="6" t="s">
        <v>4</v>
      </c>
      <c r="B4" s="17">
        <v>16</v>
      </c>
      <c r="C4" s="19">
        <f>+$B4/'Auswertung - Start'!$E$5</f>
        <v>0.69565217391304346</v>
      </c>
      <c r="D4" s="5">
        <f t="shared" si="0"/>
        <v>0</v>
      </c>
      <c r="E4" s="5">
        <f t="shared" si="1"/>
        <v>0</v>
      </c>
      <c r="F4" s="5">
        <f t="shared" si="2"/>
        <v>0.69565217391304346</v>
      </c>
      <c r="G4" s="6"/>
      <c r="H4" s="6"/>
      <c r="I4" s="6"/>
      <c r="J4" s="6"/>
    </row>
    <row r="5" spans="1:10">
      <c r="A5" s="6" t="s">
        <v>5</v>
      </c>
      <c r="B5" s="17">
        <v>3</v>
      </c>
      <c r="C5" s="19">
        <f>+$B5/'Auswertung - Start'!$E$5</f>
        <v>0.13043478260869565</v>
      </c>
      <c r="D5" s="5">
        <f t="shared" si="0"/>
        <v>0.13043478260869565</v>
      </c>
      <c r="E5" s="5">
        <f t="shared" si="1"/>
        <v>0</v>
      </c>
      <c r="F5" s="5">
        <f t="shared" si="2"/>
        <v>0</v>
      </c>
      <c r="G5" s="6"/>
      <c r="H5" s="6"/>
      <c r="I5" s="6"/>
      <c r="J5" s="6"/>
    </row>
    <row r="6" spans="1:10">
      <c r="A6" s="6" t="s">
        <v>6</v>
      </c>
      <c r="B6" s="17">
        <v>14</v>
      </c>
      <c r="C6" s="19">
        <f>+$B6/'Auswertung - Start'!$E$5</f>
        <v>0.60869565217391308</v>
      </c>
      <c r="D6" s="5">
        <f t="shared" si="0"/>
        <v>0</v>
      </c>
      <c r="E6" s="5">
        <f t="shared" si="1"/>
        <v>0.60869565217391308</v>
      </c>
      <c r="F6" s="5">
        <f t="shared" si="2"/>
        <v>0</v>
      </c>
      <c r="G6" s="6"/>
      <c r="H6" s="6"/>
      <c r="I6" s="6"/>
      <c r="J6" s="6"/>
    </row>
    <row r="7" spans="1:10">
      <c r="A7" s="6" t="s">
        <v>7</v>
      </c>
      <c r="B7" s="17">
        <v>15</v>
      </c>
      <c r="C7" s="19">
        <f>+$B7/'Auswertung - Start'!$E$5</f>
        <v>0.65217391304347827</v>
      </c>
      <c r="D7" s="5">
        <f t="shared" si="0"/>
        <v>0</v>
      </c>
      <c r="E7" s="5">
        <f t="shared" si="1"/>
        <v>0.65217391304347827</v>
      </c>
      <c r="F7" s="5">
        <f t="shared" si="2"/>
        <v>0</v>
      </c>
      <c r="G7" s="6"/>
      <c r="H7" s="6"/>
      <c r="I7" s="6"/>
      <c r="J7" s="6"/>
    </row>
    <row r="8" spans="1:10">
      <c r="A8" s="6" t="s">
        <v>8</v>
      </c>
      <c r="B8" s="17">
        <v>6</v>
      </c>
      <c r="C8" s="19">
        <f>+$B8/'Auswertung - Start'!$E$5</f>
        <v>0.2608695652173913</v>
      </c>
      <c r="D8" s="5">
        <f t="shared" si="0"/>
        <v>0.2608695652173913</v>
      </c>
      <c r="E8" s="5">
        <f t="shared" si="1"/>
        <v>0</v>
      </c>
      <c r="F8" s="5">
        <f t="shared" si="2"/>
        <v>0</v>
      </c>
      <c r="G8" s="6"/>
      <c r="H8" s="6"/>
      <c r="I8" s="6"/>
      <c r="J8" s="6"/>
    </row>
    <row r="9" spans="1:10">
      <c r="A9" s="6" t="s">
        <v>9</v>
      </c>
      <c r="B9" s="17">
        <v>5</v>
      </c>
      <c r="C9" s="19">
        <f>+$B9/'Auswertung - Start'!$E$5</f>
        <v>0.21739130434782608</v>
      </c>
      <c r="D9" s="5">
        <f t="shared" si="0"/>
        <v>0.21739130434782608</v>
      </c>
      <c r="E9" s="5">
        <f t="shared" si="1"/>
        <v>0</v>
      </c>
      <c r="F9" s="5">
        <f t="shared" si="2"/>
        <v>0</v>
      </c>
      <c r="G9" s="6"/>
      <c r="H9" s="6"/>
      <c r="I9" s="6"/>
      <c r="J9" s="6"/>
    </row>
    <row r="10" spans="1:10">
      <c r="A10" s="6" t="s">
        <v>10</v>
      </c>
      <c r="B10" s="17">
        <v>3</v>
      </c>
      <c r="C10" s="19">
        <f>+$B10/'Auswertung - Start'!$E$5</f>
        <v>0.13043478260869565</v>
      </c>
      <c r="D10" s="5">
        <f t="shared" si="0"/>
        <v>0.13043478260869565</v>
      </c>
      <c r="E10" s="5">
        <f t="shared" si="1"/>
        <v>0</v>
      </c>
      <c r="F10" s="5">
        <f t="shared" si="2"/>
        <v>0</v>
      </c>
      <c r="G10" s="6"/>
      <c r="H10" s="6"/>
      <c r="I10" s="6"/>
      <c r="J10" s="6"/>
    </row>
    <row r="11" spans="1:10">
      <c r="A11" s="6" t="s">
        <v>11</v>
      </c>
      <c r="B11" s="17">
        <v>14</v>
      </c>
      <c r="C11" s="19">
        <f>+$B11/'Auswertung - Start'!$E$5</f>
        <v>0.60869565217391308</v>
      </c>
      <c r="D11" s="5">
        <f t="shared" si="0"/>
        <v>0</v>
      </c>
      <c r="E11" s="5">
        <f t="shared" si="1"/>
        <v>0.60869565217391308</v>
      </c>
      <c r="F11" s="5">
        <f t="shared" si="2"/>
        <v>0</v>
      </c>
      <c r="G11" s="6"/>
      <c r="H11" s="6"/>
      <c r="I11" s="6"/>
      <c r="J11" s="6"/>
    </row>
    <row r="12" spans="1:10">
      <c r="A12" s="6" t="s">
        <v>12</v>
      </c>
      <c r="B12" s="17">
        <v>15</v>
      </c>
      <c r="C12" s="19">
        <f>+$B12/'Auswertung - Start'!$E$5</f>
        <v>0.65217391304347827</v>
      </c>
      <c r="D12" s="5">
        <f t="shared" si="0"/>
        <v>0</v>
      </c>
      <c r="E12" s="5">
        <f t="shared" si="1"/>
        <v>0.65217391304347827</v>
      </c>
      <c r="F12" s="5">
        <f t="shared" si="2"/>
        <v>0</v>
      </c>
      <c r="G12" s="6"/>
      <c r="H12" s="6"/>
      <c r="I12" s="6"/>
      <c r="J12" s="6"/>
    </row>
    <row r="13" spans="1:10">
      <c r="A13" s="6" t="s">
        <v>13</v>
      </c>
      <c r="B13" s="17">
        <v>4</v>
      </c>
      <c r="C13" s="19">
        <f>+$B13/'Auswertung - Start'!$E$5</f>
        <v>0.17391304347826086</v>
      </c>
      <c r="D13" s="5">
        <f t="shared" si="0"/>
        <v>0.17391304347826086</v>
      </c>
      <c r="E13" s="5">
        <f t="shared" si="1"/>
        <v>0</v>
      </c>
      <c r="F13" s="5">
        <f t="shared" si="2"/>
        <v>0</v>
      </c>
      <c r="G13" s="6"/>
      <c r="H13" s="6"/>
      <c r="I13" s="6"/>
      <c r="J13" s="6"/>
    </row>
    <row r="14" spans="1:10">
      <c r="A14" s="6" t="s">
        <v>14</v>
      </c>
      <c r="B14" s="17">
        <v>3</v>
      </c>
      <c r="C14" s="19">
        <f>+$B14/'Auswertung - Start'!$E$5</f>
        <v>0.13043478260869565</v>
      </c>
      <c r="D14" s="5">
        <f t="shared" si="0"/>
        <v>0.13043478260869565</v>
      </c>
      <c r="E14" s="5">
        <f t="shared" si="1"/>
        <v>0</v>
      </c>
      <c r="F14" s="5">
        <f t="shared" si="2"/>
        <v>0</v>
      </c>
      <c r="G14" s="6"/>
      <c r="H14" s="6"/>
      <c r="I14" s="6"/>
      <c r="J14" s="6"/>
    </row>
    <row r="15" spans="1:10">
      <c r="A15" s="6" t="s">
        <v>15</v>
      </c>
      <c r="B15" s="17">
        <v>16</v>
      </c>
      <c r="C15" s="19">
        <f>+$B15/'Auswertung - Start'!$E$5</f>
        <v>0.69565217391304346</v>
      </c>
      <c r="D15" s="5">
        <f t="shared" si="0"/>
        <v>0</v>
      </c>
      <c r="E15" s="5">
        <f t="shared" si="1"/>
        <v>0</v>
      </c>
      <c r="F15" s="5">
        <f t="shared" si="2"/>
        <v>0.69565217391304346</v>
      </c>
      <c r="G15" s="6"/>
      <c r="H15" s="6"/>
      <c r="I15" s="6"/>
      <c r="J15" s="6"/>
    </row>
    <row r="16" spans="1:10">
      <c r="A16" s="6" t="s">
        <v>16</v>
      </c>
      <c r="B16" s="17">
        <v>4</v>
      </c>
      <c r="C16" s="19">
        <f>+$B16/'Auswertung - Start'!$E$5</f>
        <v>0.17391304347826086</v>
      </c>
      <c r="D16" s="5">
        <f t="shared" si="0"/>
        <v>0.17391304347826086</v>
      </c>
      <c r="E16" s="5">
        <f t="shared" si="1"/>
        <v>0</v>
      </c>
      <c r="F16" s="5">
        <f t="shared" si="2"/>
        <v>0</v>
      </c>
      <c r="G16" s="6"/>
      <c r="H16" s="6"/>
      <c r="I16" s="6"/>
      <c r="J16" s="6"/>
    </row>
    <row r="17" spans="1:10">
      <c r="A17" s="6" t="s">
        <v>17</v>
      </c>
      <c r="B17" s="17">
        <v>15</v>
      </c>
      <c r="C17" s="19">
        <f>+$B17/'Auswertung - Start'!$E$5</f>
        <v>0.65217391304347827</v>
      </c>
      <c r="D17" s="5">
        <f t="shared" si="0"/>
        <v>0</v>
      </c>
      <c r="E17" s="5">
        <f t="shared" si="1"/>
        <v>0.65217391304347827</v>
      </c>
      <c r="F17" s="5">
        <f t="shared" si="2"/>
        <v>0</v>
      </c>
      <c r="G17" s="6"/>
      <c r="H17" s="6"/>
      <c r="I17" s="6"/>
      <c r="J17" s="6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6"/>
    </row>
    <row r="21" spans="1:10" ht="33.75" customHeight="1">
      <c r="A21" s="66" t="s">
        <v>29</v>
      </c>
      <c r="B21" s="67"/>
      <c r="C21" s="67"/>
      <c r="D21" s="67"/>
      <c r="E21" s="67"/>
      <c r="F21" s="67"/>
      <c r="G21" s="67"/>
      <c r="H21" s="67"/>
      <c r="I21" s="67"/>
      <c r="J21" s="68"/>
    </row>
    <row r="22" spans="1:10" s="1" customFormat="1" ht="18" customHeight="1">
      <c r="A22" s="11" t="s">
        <v>30</v>
      </c>
      <c r="B22" s="95" t="s">
        <v>31</v>
      </c>
      <c r="C22" s="95"/>
      <c r="D22" s="95"/>
      <c r="E22" s="95"/>
      <c r="F22" s="95" t="s">
        <v>32</v>
      </c>
      <c r="G22" s="95"/>
      <c r="H22" s="12" t="s">
        <v>33</v>
      </c>
      <c r="I22" s="95" t="s">
        <v>34</v>
      </c>
      <c r="J22" s="95"/>
    </row>
    <row r="23" spans="1:10" s="1" customFormat="1" ht="18" customHeight="1">
      <c r="A23" s="18"/>
      <c r="B23" s="94"/>
      <c r="C23" s="94"/>
      <c r="D23" s="94"/>
      <c r="E23" s="94"/>
      <c r="F23" s="94"/>
      <c r="G23" s="94"/>
      <c r="H23" s="18"/>
      <c r="I23" s="94"/>
      <c r="J23" s="94"/>
    </row>
    <row r="24" spans="1:10" s="1" customFormat="1" ht="18" customHeight="1">
      <c r="A24" s="18"/>
      <c r="B24" s="94"/>
      <c r="C24" s="94"/>
      <c r="D24" s="94"/>
      <c r="E24" s="94"/>
      <c r="F24" s="94"/>
      <c r="G24" s="94"/>
      <c r="H24" s="18"/>
      <c r="I24" s="94"/>
      <c r="J24" s="94"/>
    </row>
    <row r="25" spans="1:10" s="1" customFormat="1" ht="18" customHeight="1">
      <c r="A25" s="18"/>
      <c r="B25" s="94"/>
      <c r="C25" s="94"/>
      <c r="D25" s="94"/>
      <c r="E25" s="94"/>
      <c r="F25" s="94"/>
      <c r="G25" s="94"/>
      <c r="H25" s="18"/>
      <c r="I25" s="94"/>
      <c r="J25" s="94"/>
    </row>
    <row r="26" spans="1:10" s="1" customFormat="1" ht="18" customHeight="1">
      <c r="A26" s="18"/>
      <c r="B26" s="94"/>
      <c r="C26" s="94"/>
      <c r="D26" s="94"/>
      <c r="E26" s="94"/>
      <c r="F26" s="94"/>
      <c r="G26" s="94"/>
      <c r="H26" s="18"/>
      <c r="I26" s="94"/>
      <c r="J26" s="94"/>
    </row>
    <row r="27" spans="1:10" s="1" customFormat="1" ht="18" customHeight="1">
      <c r="A27" s="18"/>
      <c r="B27" s="94"/>
      <c r="C27" s="94"/>
      <c r="D27" s="94"/>
      <c r="E27" s="94"/>
      <c r="F27" s="94"/>
      <c r="G27" s="94"/>
      <c r="H27" s="18"/>
      <c r="I27" s="94"/>
      <c r="J27" s="94"/>
    </row>
    <row r="28" spans="1:10" s="1" customFormat="1" ht="18" customHeight="1">
      <c r="A28" s="18"/>
      <c r="B28" s="94"/>
      <c r="C28" s="94"/>
      <c r="D28" s="94"/>
      <c r="E28" s="94"/>
      <c r="F28" s="94"/>
      <c r="G28" s="94"/>
      <c r="H28" s="18"/>
      <c r="I28" s="94"/>
      <c r="J28" s="94"/>
    </row>
    <row r="29" spans="1:10" s="1" customFormat="1" ht="18" customHeight="1">
      <c r="A29" s="18"/>
      <c r="B29" s="94"/>
      <c r="C29" s="94"/>
      <c r="D29" s="94"/>
      <c r="E29" s="94"/>
      <c r="F29" s="94"/>
      <c r="G29" s="94"/>
      <c r="H29" s="18"/>
      <c r="I29" s="94"/>
      <c r="J29" s="94"/>
    </row>
    <row r="30" spans="1:10" s="1" customFormat="1" ht="18" customHeight="1">
      <c r="A30" s="18"/>
      <c r="B30" s="94"/>
      <c r="C30" s="94"/>
      <c r="D30" s="94"/>
      <c r="E30" s="94"/>
      <c r="F30" s="94"/>
      <c r="G30" s="94"/>
      <c r="H30" s="18"/>
      <c r="I30" s="94"/>
      <c r="J30" s="94"/>
    </row>
    <row r="31" spans="1:10" s="1" customFormat="1" ht="18" customHeight="1">
      <c r="B31" s="93"/>
      <c r="C31" s="93"/>
      <c r="D31" s="93"/>
      <c r="E31" s="93"/>
    </row>
  </sheetData>
  <sheetProtection sheet="1" objects="1" scenarios="1" selectLockedCells="1"/>
  <mergeCells count="29">
    <mergeCell ref="A21:J21"/>
    <mergeCell ref="B22:E22"/>
    <mergeCell ref="F22:G22"/>
    <mergeCell ref="I22:J22"/>
    <mergeCell ref="B23:E23"/>
    <mergeCell ref="I23:J23"/>
    <mergeCell ref="B30:E30"/>
    <mergeCell ref="B31:E31"/>
    <mergeCell ref="F23:G23"/>
    <mergeCell ref="F24:G24"/>
    <mergeCell ref="F25:G25"/>
    <mergeCell ref="F26:G26"/>
    <mergeCell ref="F27:G27"/>
    <mergeCell ref="F28:G28"/>
    <mergeCell ref="F29:G29"/>
    <mergeCell ref="F30:G30"/>
    <mergeCell ref="B24:E24"/>
    <mergeCell ref="B25:E25"/>
    <mergeCell ref="B26:E26"/>
    <mergeCell ref="B27:E27"/>
    <mergeCell ref="B28:E28"/>
    <mergeCell ref="B29:E29"/>
    <mergeCell ref="I30:J30"/>
    <mergeCell ref="I24:J24"/>
    <mergeCell ref="I25:J25"/>
    <mergeCell ref="I26:J26"/>
    <mergeCell ref="I27:J27"/>
    <mergeCell ref="I28:J28"/>
    <mergeCell ref="I29:J2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Footer>&amp;L&amp;D&amp;C&amp;F&amp;RUnterschrift der Durchführenden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>
      <selection activeCell="B23" sqref="B23:E23"/>
    </sheetView>
  </sheetViews>
  <sheetFormatPr baseColWidth="10" defaultRowHeight="15.75"/>
  <cols>
    <col min="1" max="1" width="7.875" bestFit="1" customWidth="1"/>
    <col min="2" max="2" width="11.5" bestFit="1" customWidth="1"/>
    <col min="3" max="3" width="7.875" bestFit="1" customWidth="1"/>
  </cols>
  <sheetData>
    <row r="1" spans="1:10" ht="54.75" customHeight="1">
      <c r="A1" s="4" t="s">
        <v>0</v>
      </c>
      <c r="B1" s="4" t="s">
        <v>25</v>
      </c>
      <c r="C1" s="4" t="s">
        <v>1</v>
      </c>
      <c r="D1" s="13" t="s">
        <v>39</v>
      </c>
      <c r="E1" s="13" t="s">
        <v>45</v>
      </c>
      <c r="F1" s="13" t="s">
        <v>46</v>
      </c>
      <c r="G1" s="6"/>
      <c r="H1" s="6"/>
      <c r="I1" s="6"/>
      <c r="J1" s="6"/>
    </row>
    <row r="2" spans="1:10">
      <c r="A2" s="6" t="s">
        <v>2</v>
      </c>
      <c r="B2" s="17">
        <v>5</v>
      </c>
      <c r="C2" s="19">
        <f>+$B2/'Auswertung - Start'!$E$5</f>
        <v>0.21739130434782608</v>
      </c>
      <c r="D2" s="5">
        <f>IF($C2&lt;=0.335,$C2,0)</f>
        <v>0.21739130434782608</v>
      </c>
      <c r="E2" s="5">
        <f>IF(AND($C2&gt;0.335,$C2&lt;=0.665),$C2,0)</f>
        <v>0</v>
      </c>
      <c r="F2" s="5">
        <f>IF($C2&gt;0.665,$C2,0)</f>
        <v>0</v>
      </c>
      <c r="G2" s="6"/>
      <c r="H2" s="6"/>
      <c r="I2" s="6"/>
      <c r="J2" s="6"/>
    </row>
    <row r="3" spans="1:10">
      <c r="A3" s="6" t="s">
        <v>3</v>
      </c>
      <c r="B3" s="17">
        <v>13</v>
      </c>
      <c r="C3" s="19">
        <f>+$B3/'Auswertung - Start'!$E$5</f>
        <v>0.56521739130434778</v>
      </c>
      <c r="D3" s="5">
        <f t="shared" ref="D3:D17" si="0">IF($C3&lt;=0.335,$C3,0)</f>
        <v>0</v>
      </c>
      <c r="E3" s="5">
        <f t="shared" ref="E3:E17" si="1">IF(AND($C3&gt;0.335,$C3&lt;=0.665),$C3,0)</f>
        <v>0.56521739130434778</v>
      </c>
      <c r="F3" s="5">
        <f t="shared" ref="F3:F17" si="2">IF($C3&gt;0.665,$C3,0)</f>
        <v>0</v>
      </c>
      <c r="G3" s="6"/>
      <c r="H3" s="6"/>
      <c r="I3" s="6"/>
      <c r="J3" s="6"/>
    </row>
    <row r="4" spans="1:10">
      <c r="A4" s="6" t="s">
        <v>4</v>
      </c>
      <c r="B4" s="17">
        <v>15</v>
      </c>
      <c r="C4" s="19">
        <f>+$B4/'Auswertung - Start'!$E$5</f>
        <v>0.65217391304347827</v>
      </c>
      <c r="D4" s="5">
        <f t="shared" si="0"/>
        <v>0</v>
      </c>
      <c r="E4" s="5">
        <f t="shared" si="1"/>
        <v>0.65217391304347827</v>
      </c>
      <c r="F4" s="5">
        <f t="shared" si="2"/>
        <v>0</v>
      </c>
      <c r="G4" s="6"/>
      <c r="H4" s="6"/>
      <c r="I4" s="6"/>
      <c r="J4" s="6"/>
    </row>
    <row r="5" spans="1:10">
      <c r="A5" s="6" t="s">
        <v>5</v>
      </c>
      <c r="B5" s="17">
        <v>8</v>
      </c>
      <c r="C5" s="19">
        <f>+$B5/'Auswertung - Start'!$E$5</f>
        <v>0.34782608695652173</v>
      </c>
      <c r="D5" s="5">
        <f t="shared" si="0"/>
        <v>0</v>
      </c>
      <c r="E5" s="5">
        <f t="shared" si="1"/>
        <v>0.34782608695652173</v>
      </c>
      <c r="F5" s="5">
        <f t="shared" si="2"/>
        <v>0</v>
      </c>
      <c r="G5" s="6"/>
      <c r="H5" s="6"/>
      <c r="I5" s="6"/>
      <c r="J5" s="6"/>
    </row>
    <row r="6" spans="1:10">
      <c r="A6" s="6" t="s">
        <v>6</v>
      </c>
      <c r="B6" s="17">
        <v>7</v>
      </c>
      <c r="C6" s="19">
        <f>+$B6/'Auswertung - Start'!$E$5</f>
        <v>0.30434782608695654</v>
      </c>
      <c r="D6" s="5">
        <f t="shared" si="0"/>
        <v>0.30434782608695654</v>
      </c>
      <c r="E6" s="5">
        <f t="shared" si="1"/>
        <v>0</v>
      </c>
      <c r="F6" s="5">
        <f t="shared" si="2"/>
        <v>0</v>
      </c>
      <c r="G6" s="6"/>
      <c r="H6" s="6"/>
      <c r="I6" s="6"/>
      <c r="J6" s="6"/>
    </row>
    <row r="7" spans="1:10">
      <c r="A7" s="6" t="s">
        <v>7</v>
      </c>
      <c r="B7" s="17">
        <v>11</v>
      </c>
      <c r="C7" s="19">
        <f>+$B7/'Auswertung - Start'!$E$5</f>
        <v>0.47826086956521741</v>
      </c>
      <c r="D7" s="5">
        <f t="shared" si="0"/>
        <v>0</v>
      </c>
      <c r="E7" s="5">
        <f t="shared" si="1"/>
        <v>0.47826086956521741</v>
      </c>
      <c r="F7" s="5">
        <f t="shared" si="2"/>
        <v>0</v>
      </c>
      <c r="G7" s="6"/>
      <c r="H7" s="6"/>
      <c r="I7" s="6"/>
      <c r="J7" s="6"/>
    </row>
    <row r="8" spans="1:10">
      <c r="A8" s="6" t="s">
        <v>8</v>
      </c>
      <c r="B8" s="17">
        <v>17</v>
      </c>
      <c r="C8" s="19">
        <f>+$B8/'Auswertung - Start'!$E$5</f>
        <v>0.73913043478260865</v>
      </c>
      <c r="D8" s="5">
        <f t="shared" si="0"/>
        <v>0</v>
      </c>
      <c r="E8" s="5">
        <f t="shared" si="1"/>
        <v>0</v>
      </c>
      <c r="F8" s="5">
        <f t="shared" si="2"/>
        <v>0.73913043478260865</v>
      </c>
      <c r="G8" s="6"/>
      <c r="H8" s="6"/>
      <c r="I8" s="6"/>
      <c r="J8" s="6"/>
    </row>
    <row r="9" spans="1:10">
      <c r="A9" s="6" t="s">
        <v>9</v>
      </c>
      <c r="B9" s="17">
        <v>19</v>
      </c>
      <c r="C9" s="19">
        <f>+$B9/'Auswertung - Start'!$E$5</f>
        <v>0.82608695652173914</v>
      </c>
      <c r="D9" s="5">
        <f t="shared" si="0"/>
        <v>0</v>
      </c>
      <c r="E9" s="5">
        <f t="shared" si="1"/>
        <v>0</v>
      </c>
      <c r="F9" s="5">
        <f t="shared" si="2"/>
        <v>0.82608695652173914</v>
      </c>
      <c r="G9" s="6"/>
      <c r="H9" s="6"/>
      <c r="I9" s="6"/>
      <c r="J9" s="6"/>
    </row>
    <row r="10" spans="1:10">
      <c r="A10" s="6" t="s">
        <v>10</v>
      </c>
      <c r="B10" s="17">
        <v>4</v>
      </c>
      <c r="C10" s="19">
        <f>+$B10/'Auswertung - Start'!$E$5</f>
        <v>0.17391304347826086</v>
      </c>
      <c r="D10" s="5">
        <f t="shared" si="0"/>
        <v>0.17391304347826086</v>
      </c>
      <c r="E10" s="5">
        <f t="shared" si="1"/>
        <v>0</v>
      </c>
      <c r="F10" s="5">
        <f t="shared" si="2"/>
        <v>0</v>
      </c>
      <c r="G10" s="6"/>
      <c r="H10" s="6"/>
      <c r="I10" s="6"/>
      <c r="J10" s="6"/>
    </row>
    <row r="11" spans="1:10">
      <c r="A11" s="6" t="s">
        <v>11</v>
      </c>
      <c r="B11" s="17">
        <v>2</v>
      </c>
      <c r="C11" s="19">
        <f>+$B11/'Auswertung - Start'!$E$5</f>
        <v>8.6956521739130432E-2</v>
      </c>
      <c r="D11" s="5">
        <f t="shared" si="0"/>
        <v>8.6956521739130432E-2</v>
      </c>
      <c r="E11" s="5">
        <f t="shared" si="1"/>
        <v>0</v>
      </c>
      <c r="F11" s="5">
        <f t="shared" si="2"/>
        <v>0</v>
      </c>
      <c r="G11" s="6"/>
      <c r="H11" s="6"/>
      <c r="I11" s="6"/>
      <c r="J11" s="6"/>
    </row>
    <row r="12" spans="1:10">
      <c r="A12" s="6" t="s">
        <v>12</v>
      </c>
      <c r="B12" s="17">
        <v>20</v>
      </c>
      <c r="C12" s="19">
        <f>+$B12/'Auswertung - Start'!$E$5</f>
        <v>0.86956521739130432</v>
      </c>
      <c r="D12" s="5">
        <f t="shared" si="0"/>
        <v>0</v>
      </c>
      <c r="E12" s="5">
        <f t="shared" si="1"/>
        <v>0</v>
      </c>
      <c r="F12" s="5">
        <f t="shared" si="2"/>
        <v>0.86956521739130432</v>
      </c>
      <c r="G12" s="6"/>
      <c r="H12" s="6"/>
      <c r="I12" s="6"/>
      <c r="J12" s="6"/>
    </row>
    <row r="13" spans="1:10">
      <c r="A13" s="6" t="s">
        <v>13</v>
      </c>
      <c r="B13" s="17">
        <v>14</v>
      </c>
      <c r="C13" s="19">
        <f>+$B13/'Auswertung - Start'!$E$5</f>
        <v>0.60869565217391308</v>
      </c>
      <c r="D13" s="5">
        <f t="shared" si="0"/>
        <v>0</v>
      </c>
      <c r="E13" s="5">
        <f t="shared" si="1"/>
        <v>0.60869565217391308</v>
      </c>
      <c r="F13" s="5">
        <f t="shared" si="2"/>
        <v>0</v>
      </c>
      <c r="G13" s="6"/>
      <c r="H13" s="6"/>
      <c r="I13" s="6"/>
      <c r="J13" s="6"/>
    </row>
    <row r="14" spans="1:10">
      <c r="A14" s="6" t="s">
        <v>14</v>
      </c>
      <c r="B14" s="17">
        <v>9</v>
      </c>
      <c r="C14" s="19">
        <f>+$B14/'Auswertung - Start'!$E$5</f>
        <v>0.39130434782608697</v>
      </c>
      <c r="D14" s="5">
        <f t="shared" si="0"/>
        <v>0</v>
      </c>
      <c r="E14" s="5">
        <f t="shared" si="1"/>
        <v>0.39130434782608697</v>
      </c>
      <c r="F14" s="5">
        <f t="shared" si="2"/>
        <v>0</v>
      </c>
      <c r="G14" s="6"/>
      <c r="H14" s="6"/>
      <c r="I14" s="6"/>
      <c r="J14" s="6"/>
    </row>
    <row r="15" spans="1:10">
      <c r="A15" s="6" t="s">
        <v>15</v>
      </c>
      <c r="B15" s="17">
        <v>6</v>
      </c>
      <c r="C15" s="19">
        <f>+$B15/'Auswertung - Start'!$E$5</f>
        <v>0.2608695652173913</v>
      </c>
      <c r="D15" s="5">
        <f t="shared" si="0"/>
        <v>0.2608695652173913</v>
      </c>
      <c r="E15" s="5">
        <f t="shared" si="1"/>
        <v>0</v>
      </c>
      <c r="F15" s="5">
        <f t="shared" si="2"/>
        <v>0</v>
      </c>
      <c r="G15" s="6"/>
      <c r="H15" s="6"/>
      <c r="I15" s="6"/>
      <c r="J15" s="6"/>
    </row>
    <row r="16" spans="1:10">
      <c r="A16" s="6" t="s">
        <v>16</v>
      </c>
      <c r="B16" s="17">
        <v>1</v>
      </c>
      <c r="C16" s="19">
        <f>+$B16/'Auswertung - Start'!$E$5</f>
        <v>4.3478260869565216E-2</v>
      </c>
      <c r="D16" s="5">
        <f t="shared" si="0"/>
        <v>4.3478260869565216E-2</v>
      </c>
      <c r="E16" s="5">
        <f t="shared" si="1"/>
        <v>0</v>
      </c>
      <c r="F16" s="5">
        <f t="shared" si="2"/>
        <v>0</v>
      </c>
      <c r="G16" s="6"/>
      <c r="H16" s="6"/>
      <c r="I16" s="6"/>
      <c r="J16" s="6"/>
    </row>
    <row r="17" spans="1:10">
      <c r="A17" s="6" t="s">
        <v>17</v>
      </c>
      <c r="B17" s="17">
        <v>18</v>
      </c>
      <c r="C17" s="19">
        <f>+$B17/'Auswertung - Start'!$E$5</f>
        <v>0.78260869565217395</v>
      </c>
      <c r="D17" s="5">
        <f t="shared" si="0"/>
        <v>0</v>
      </c>
      <c r="E17" s="5">
        <f t="shared" si="1"/>
        <v>0</v>
      </c>
      <c r="F17" s="5">
        <f t="shared" si="2"/>
        <v>0.78260869565217395</v>
      </c>
      <c r="G17" s="6"/>
      <c r="H17" s="6"/>
      <c r="I17" s="6"/>
      <c r="J17" s="6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6"/>
    </row>
    <row r="21" spans="1:10" ht="33.75" customHeight="1">
      <c r="A21" s="66" t="s">
        <v>29</v>
      </c>
      <c r="B21" s="67"/>
      <c r="C21" s="67"/>
      <c r="D21" s="67"/>
      <c r="E21" s="67"/>
      <c r="F21" s="67"/>
      <c r="G21" s="67"/>
      <c r="H21" s="67"/>
      <c r="I21" s="67"/>
      <c r="J21" s="68"/>
    </row>
    <row r="22" spans="1:10" s="1" customFormat="1" ht="18" customHeight="1">
      <c r="A22" s="11" t="s">
        <v>30</v>
      </c>
      <c r="B22" s="95" t="s">
        <v>31</v>
      </c>
      <c r="C22" s="95"/>
      <c r="D22" s="95"/>
      <c r="E22" s="95"/>
      <c r="F22" s="95" t="s">
        <v>32</v>
      </c>
      <c r="G22" s="95"/>
      <c r="H22" s="12" t="s">
        <v>33</v>
      </c>
      <c r="I22" s="95" t="s">
        <v>34</v>
      </c>
      <c r="J22" s="95"/>
    </row>
    <row r="23" spans="1:10" s="1" customFormat="1" ht="18" customHeight="1">
      <c r="A23" s="18"/>
      <c r="B23" s="94"/>
      <c r="C23" s="94"/>
      <c r="D23" s="94"/>
      <c r="E23" s="94"/>
      <c r="F23" s="94"/>
      <c r="G23" s="94"/>
      <c r="H23" s="18"/>
      <c r="I23" s="94"/>
      <c r="J23" s="94"/>
    </row>
    <row r="24" spans="1:10" s="1" customFormat="1" ht="18" customHeight="1">
      <c r="A24" s="18"/>
      <c r="B24" s="94"/>
      <c r="C24" s="94"/>
      <c r="D24" s="94"/>
      <c r="E24" s="94"/>
      <c r="F24" s="94"/>
      <c r="G24" s="94"/>
      <c r="H24" s="18"/>
      <c r="I24" s="94"/>
      <c r="J24" s="94"/>
    </row>
    <row r="25" spans="1:10" s="1" customFormat="1" ht="18" customHeight="1">
      <c r="A25" s="18"/>
      <c r="B25" s="94"/>
      <c r="C25" s="94"/>
      <c r="D25" s="94"/>
      <c r="E25" s="94"/>
      <c r="F25" s="94"/>
      <c r="G25" s="94"/>
      <c r="H25" s="18"/>
      <c r="I25" s="94"/>
      <c r="J25" s="94"/>
    </row>
    <row r="26" spans="1:10" s="1" customFormat="1" ht="18" customHeight="1">
      <c r="A26" s="18"/>
      <c r="B26" s="94"/>
      <c r="C26" s="94"/>
      <c r="D26" s="94"/>
      <c r="E26" s="94"/>
      <c r="F26" s="94"/>
      <c r="G26" s="94"/>
      <c r="H26" s="18"/>
      <c r="I26" s="94"/>
      <c r="J26" s="94"/>
    </row>
    <row r="27" spans="1:10" s="1" customFormat="1" ht="18" customHeight="1">
      <c r="A27" s="18"/>
      <c r="B27" s="94"/>
      <c r="C27" s="94"/>
      <c r="D27" s="94"/>
      <c r="E27" s="94"/>
      <c r="F27" s="94"/>
      <c r="G27" s="94"/>
      <c r="H27" s="18"/>
      <c r="I27" s="94"/>
      <c r="J27" s="94"/>
    </row>
    <row r="28" spans="1:10" s="1" customFormat="1" ht="18" customHeight="1">
      <c r="A28" s="18"/>
      <c r="B28" s="94"/>
      <c r="C28" s="94"/>
      <c r="D28" s="94"/>
      <c r="E28" s="94"/>
      <c r="F28" s="94"/>
      <c r="G28" s="94"/>
      <c r="H28" s="18"/>
      <c r="I28" s="94"/>
      <c r="J28" s="94"/>
    </row>
    <row r="29" spans="1:10" s="1" customFormat="1" ht="18" customHeight="1">
      <c r="A29" s="18"/>
      <c r="B29" s="94"/>
      <c r="C29" s="94"/>
      <c r="D29" s="94"/>
      <c r="E29" s="94"/>
      <c r="F29" s="94"/>
      <c r="G29" s="94"/>
      <c r="H29" s="18"/>
      <c r="I29" s="94"/>
      <c r="J29" s="94"/>
    </row>
    <row r="30" spans="1:10" s="1" customFormat="1" ht="18" customHeight="1">
      <c r="A30" s="18"/>
      <c r="B30" s="94"/>
      <c r="C30" s="94"/>
      <c r="D30" s="94"/>
      <c r="E30" s="94"/>
      <c r="F30" s="94"/>
      <c r="G30" s="94"/>
      <c r="H30" s="18"/>
      <c r="I30" s="94"/>
      <c r="J30" s="94"/>
    </row>
    <row r="31" spans="1:10" s="1" customFormat="1" ht="18" customHeight="1">
      <c r="B31" s="93"/>
      <c r="C31" s="93"/>
      <c r="D31" s="93"/>
      <c r="E31" s="93"/>
    </row>
  </sheetData>
  <sheetProtection sheet="1" objects="1" scenarios="1" selectLockedCells="1"/>
  <mergeCells count="29">
    <mergeCell ref="A21:J21"/>
    <mergeCell ref="B22:E22"/>
    <mergeCell ref="F22:G22"/>
    <mergeCell ref="I22:J22"/>
    <mergeCell ref="B23:E23"/>
    <mergeCell ref="I23:J23"/>
    <mergeCell ref="B30:E30"/>
    <mergeCell ref="B31:E31"/>
    <mergeCell ref="F23:G23"/>
    <mergeCell ref="F24:G24"/>
    <mergeCell ref="F25:G25"/>
    <mergeCell ref="F26:G26"/>
    <mergeCell ref="F27:G27"/>
    <mergeCell ref="F28:G28"/>
    <mergeCell ref="F29:G29"/>
    <mergeCell ref="F30:G30"/>
    <mergeCell ref="B24:E24"/>
    <mergeCell ref="B25:E25"/>
    <mergeCell ref="B26:E26"/>
    <mergeCell ref="B27:E27"/>
    <mergeCell ref="B28:E28"/>
    <mergeCell ref="B29:E29"/>
    <mergeCell ref="I30:J30"/>
    <mergeCell ref="I24:J24"/>
    <mergeCell ref="I25:J25"/>
    <mergeCell ref="I26:J26"/>
    <mergeCell ref="I27:J27"/>
    <mergeCell ref="I28:J28"/>
    <mergeCell ref="I29:J2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Footer>&amp;L&amp;D&amp;C&amp;F&amp;RUnterschrift der Durchführenden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Auswertung - Start</vt:lpstr>
      <vt:lpstr>Auswertung - Detail</vt:lpstr>
      <vt:lpstr>Diagrammberechnung</vt:lpstr>
      <vt:lpstr>1. Stress</vt:lpstr>
      <vt:lpstr>2. Psychische Ermüdung</vt:lpstr>
      <vt:lpstr>3. Monotonie</vt:lpstr>
      <vt:lpstr>4. Psychische Sättigung</vt:lpstr>
      <vt:lpstr>5. Emotionale Erschöpfung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 GB ChEF-Befragung</dc:title>
  <dc:creator>Wegner + Lehmann, L. Lehmann</dc:creator>
  <cp:keywords>Version 1.2</cp:keywords>
  <cp:lastModifiedBy>Lutz Lehmann</cp:lastModifiedBy>
  <cp:lastPrinted>2015-01-29T09:48:10Z</cp:lastPrinted>
  <dcterms:created xsi:type="dcterms:W3CDTF">2015-01-14T20:06:51Z</dcterms:created>
  <dcterms:modified xsi:type="dcterms:W3CDTF">2015-01-29T10:01:32Z</dcterms:modified>
</cp:coreProperties>
</file>